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140" activeTab="0"/>
  </bookViews>
  <sheets>
    <sheet name="Detail" sheetId="1" r:id="rId1"/>
  </sheets>
  <definedNames>
    <definedName name="_xlnm.Print_Area" localSheetId="0">'Detail'!$A$1:$H$150</definedName>
    <definedName name="_xlnm.Print_Titles" localSheetId="0">'Detail'!$2:$6</definedName>
  </definedNames>
  <calcPr fullCalcOnLoad="1"/>
</workbook>
</file>

<file path=xl/sharedStrings.xml><?xml version="1.0" encoding="utf-8"?>
<sst xmlns="http://schemas.openxmlformats.org/spreadsheetml/2006/main" count="136" uniqueCount="116">
  <si>
    <t>VERWALTUNG: SACHAUFWAND</t>
  </si>
  <si>
    <t>Zwischensumme Subventionen GESAMT</t>
  </si>
  <si>
    <t>Zwischensumme künstl. SACHAUFWAND</t>
  </si>
  <si>
    <t>Zwischensumme Verwaltung SACHAUFWAND</t>
  </si>
  <si>
    <t>Büromaterial, Bürobedarf</t>
  </si>
  <si>
    <t>Fachliteratur und Zeitungen</t>
  </si>
  <si>
    <t>Marketing, PR, Werbung für Produktionen</t>
  </si>
  <si>
    <t>Eigendeckung in Prozent</t>
  </si>
  <si>
    <t>Summe Ausgaben ohne Zinsen</t>
  </si>
  <si>
    <t>Organisation</t>
  </si>
  <si>
    <t>SOLL</t>
  </si>
  <si>
    <t>%</t>
  </si>
  <si>
    <t>IST</t>
  </si>
  <si>
    <t>DIFFERENZ</t>
  </si>
  <si>
    <t>in EURO</t>
  </si>
  <si>
    <t>Remunerationen, Tantiemen, Prämien</t>
  </si>
  <si>
    <t>Technische Einrichtungen (Ton, Licht, ...)</t>
  </si>
  <si>
    <t>Erlöse aus Spendeneinnahmen</t>
  </si>
  <si>
    <t>Aufwand für Miete Technik</t>
  </si>
  <si>
    <t>Subventionen Bund</t>
  </si>
  <si>
    <t>Erlöse aus Buffet</t>
  </si>
  <si>
    <t>Erlöse aus Mitgliedsbeiträgen</t>
  </si>
  <si>
    <t>EINNAHMEN</t>
  </si>
  <si>
    <t>Gesamtsumme EINNAHMEN</t>
  </si>
  <si>
    <t>AUSGABEN</t>
  </si>
  <si>
    <t>Gesamtsumme AUSGABEN</t>
  </si>
  <si>
    <t>JAHRESERGEBNIS</t>
  </si>
  <si>
    <t>ABRECHNUNG</t>
  </si>
  <si>
    <t>Erlöse Kartenverkauf</t>
  </si>
  <si>
    <t>Zinserträge (Bankguthaben, Wertpapiere..)</t>
  </si>
  <si>
    <t>Fahrt, Flug, Bahn,Taxi f. Künstl., Prod.-Mitwirkende</t>
  </si>
  <si>
    <t>Miete Veranstaltungsräumlichkeiten</t>
  </si>
  <si>
    <t>Strom, Gas, Heizung von Veranstaltungsräumen</t>
  </si>
  <si>
    <t>Internet</t>
  </si>
  <si>
    <t>VERWALTUNG: PERSONALAUFWAND (PAW)</t>
  </si>
  <si>
    <t>Aufwand Bühnenbild - Requisiten - Kostüme</t>
  </si>
  <si>
    <t>Transport Einrichtungen (Ton, Licht, ...)</t>
  </si>
  <si>
    <t>Fotomaterial und Fotoausarbeitung</t>
  </si>
  <si>
    <t>Aufwand Fach- u. Rollenbücher; Libretti, Partituren</t>
  </si>
  <si>
    <t>Diäten KünstlerInnen u. Produktions-Mitwirkende</t>
  </si>
  <si>
    <t>Nächtigung KünstlerInnen u. Prod.-Mitwirkende</t>
  </si>
  <si>
    <t>Verpflegung KünstlerInnen u. Prod.-Mitwirkende</t>
  </si>
  <si>
    <t>Subventionen andere (Bundesländer, Körperschaften)</t>
  </si>
  <si>
    <t>Summe Einnahmen ohne Subv., Sondereinn. u. Zinsen</t>
  </si>
  <si>
    <t>EINNAHMEN SUBVENTIONEN</t>
  </si>
  <si>
    <t>Wien, am</t>
  </si>
  <si>
    <t>Name und Funktion in Blockschrift</t>
  </si>
  <si>
    <t>Zwischensumme Verwaltung PAW</t>
  </si>
  <si>
    <t>Zwischensumme künstl.PAW</t>
  </si>
  <si>
    <t>KÜNSTL. PERSONALAUFWAND=PAW</t>
  </si>
  <si>
    <t>Anzahl BesucherInnen</t>
  </si>
  <si>
    <t xml:space="preserve">PLAN-IST </t>
  </si>
  <si>
    <t>KÜNSTL. SACHAUFWAND</t>
  </si>
  <si>
    <t xml:space="preserve">AUSGABEN </t>
  </si>
  <si>
    <t>Telefon - Fax</t>
  </si>
  <si>
    <t>Aufwand CD, Tonträger, DVD</t>
  </si>
  <si>
    <t>STADTTEILKULTUR UND INTERKULTURALTÄT nicht bilanzierende Institutionen</t>
  </si>
  <si>
    <t>Honorare für</t>
  </si>
  <si>
    <t>Eigenmittel</t>
  </si>
  <si>
    <t>Kontoaufwand</t>
  </si>
  <si>
    <t>Zwischensumme SUBVENTIONEN</t>
  </si>
  <si>
    <t>Sonstige Erträge</t>
  </si>
  <si>
    <t xml:space="preserve">Sonst. künstler. Aufwand </t>
  </si>
  <si>
    <t>freie MitarbeiterInnen</t>
  </si>
  <si>
    <t>Künstlerische Leitung</t>
  </si>
  <si>
    <t>KünstlerInnen</t>
  </si>
  <si>
    <t>Technik</t>
  </si>
  <si>
    <t>Workshops</t>
  </si>
  <si>
    <t>Graphik, Werbung</t>
  </si>
  <si>
    <t>Diverses</t>
  </si>
  <si>
    <t>Sonstige Aufwendungen</t>
  </si>
  <si>
    <t>Leitung</t>
  </si>
  <si>
    <t>Werbung/Marketing</t>
  </si>
  <si>
    <t>Verwaltung</t>
  </si>
  <si>
    <t>Publikumsdienste</t>
  </si>
  <si>
    <t>HAUPTEINNAHMEN (Erlöse)</t>
  </si>
  <si>
    <t>NEBENEINNAHMEN (Sonstiges)</t>
  </si>
  <si>
    <t>Subvention MA 7</t>
  </si>
  <si>
    <t>Zwischensumme HAUPTEINNAHMEN (Erlöse)</t>
  </si>
  <si>
    <t>Zwischensumme NEBENEINNAHMEN (Sonstige)</t>
  </si>
  <si>
    <t>HAUPTEINNAHMEN (Eigenmittel)</t>
  </si>
  <si>
    <t>Zwischensumme HAUPTEINNAHMEN (Eigenmittel)</t>
  </si>
  <si>
    <t>HAUPTEINNAHMEN (Sponsoren)</t>
  </si>
  <si>
    <t>Erlöse aus Sponsoreneinahmen</t>
  </si>
  <si>
    <t>Zwischensumme HAUPTEINNAHMEN (Sponsoren)</t>
  </si>
  <si>
    <t>Summe Erlöse</t>
  </si>
  <si>
    <t>Summe Eigenmittel</t>
  </si>
  <si>
    <t>Summe Sponsoren</t>
  </si>
  <si>
    <t>Subvention Stadt Wien, MA _______________</t>
  </si>
  <si>
    <t>Summe Sonstiges</t>
  </si>
  <si>
    <t>Erstellt von</t>
  </si>
  <si>
    <t>Erstellt am</t>
  </si>
  <si>
    <t>TT.MM.JJJJ</t>
  </si>
  <si>
    <r>
      <t xml:space="preserve">Rechtsform </t>
    </r>
    <r>
      <rPr>
        <b/>
        <sz val="12"/>
        <color indexed="10"/>
        <rFont val="Arial"/>
        <family val="2"/>
      </rPr>
      <t>*</t>
    </r>
  </si>
  <si>
    <t>Ansuchen</t>
  </si>
  <si>
    <t>Abrechnung</t>
  </si>
  <si>
    <r>
      <t xml:space="preserve">Erstellt am </t>
    </r>
    <r>
      <rPr>
        <b/>
        <sz val="12"/>
        <color indexed="10"/>
        <rFont val="Arial"/>
        <family val="2"/>
      </rPr>
      <t>*</t>
    </r>
  </si>
  <si>
    <t>Ich bestätige die ordnungsgemäße Abrechnung</t>
  </si>
  <si>
    <r>
      <t xml:space="preserve">Erstellt von </t>
    </r>
    <r>
      <rPr>
        <sz val="12"/>
        <color indexed="10"/>
        <rFont val="Arial"/>
        <family val="2"/>
      </rPr>
      <t>*</t>
    </r>
  </si>
  <si>
    <r>
      <rPr>
        <b/>
        <sz val="16"/>
        <rFont val="Arial"/>
        <family val="2"/>
      </rPr>
      <t xml:space="preserve">           ANMERKUNGEN                </t>
    </r>
    <r>
      <rPr>
        <sz val="16"/>
        <rFont val="Arial"/>
        <family val="2"/>
      </rPr>
      <t xml:space="preserve">                                                  </t>
    </r>
    <r>
      <rPr>
        <sz val="10"/>
        <rFont val="Arial"/>
        <family val="2"/>
      </rPr>
      <t xml:space="preserve">(erforderlich, wenn Abweichungen in den Hauptgruppen mehr oder weniger als 10% und 3.000 EUR betragen.) </t>
    </r>
    <r>
      <rPr>
        <sz val="9"/>
        <rFont val="Arial"/>
        <family val="2"/>
      </rPr>
      <t>Sollte der in diesem Feld zur Verfügung stehende Platz für Ihre Anmerkungen nicht ausreichen, ersuchen wir Sie, ein Blatt mit Ihren Begründungen beizulegen.</t>
    </r>
  </si>
  <si>
    <r>
      <t>Name der Institution:</t>
    </r>
    <r>
      <rPr>
        <b/>
        <sz val="12"/>
        <color indexed="10"/>
        <rFont val="Arial"/>
        <family val="2"/>
      </rPr>
      <t xml:space="preserve"> *</t>
    </r>
  </si>
  <si>
    <r>
      <t>Projekt:</t>
    </r>
    <r>
      <rPr>
        <b/>
        <sz val="12"/>
        <color indexed="10"/>
        <rFont val="Arial"/>
        <family val="2"/>
      </rPr>
      <t xml:space="preserve"> *</t>
    </r>
  </si>
  <si>
    <r>
      <t>JAHR:</t>
    </r>
    <r>
      <rPr>
        <b/>
        <sz val="12"/>
        <color indexed="10"/>
        <rFont val="Arial"/>
        <family val="2"/>
      </rPr>
      <t xml:space="preserve"> *</t>
    </r>
  </si>
  <si>
    <r>
      <t>Leitung</t>
    </r>
    <r>
      <rPr>
        <b/>
        <sz val="12"/>
        <color indexed="10"/>
        <rFont val="Arial"/>
        <family val="2"/>
      </rPr>
      <t xml:space="preserve"> *</t>
    </r>
  </si>
  <si>
    <r>
      <t>Anzahl Veranstaltungen/Vorstellungen</t>
    </r>
    <r>
      <rPr>
        <sz val="12"/>
        <color indexed="10"/>
        <rFont val="Arial"/>
        <family val="2"/>
      </rPr>
      <t xml:space="preserve"> </t>
    </r>
  </si>
  <si>
    <r>
      <rPr>
        <b/>
        <sz val="13"/>
        <color indexed="10"/>
        <rFont val="Arial"/>
        <family val="2"/>
      </rPr>
      <t>Bitte beachten Sie die Ausfüllhilfe!</t>
    </r>
    <r>
      <rPr>
        <b/>
        <sz val="14"/>
        <color indexed="10"/>
        <rFont val="Arial"/>
        <family val="2"/>
      </rPr>
      <t xml:space="preserve">                         D</t>
    </r>
    <r>
      <rPr>
        <b/>
        <sz val="12"/>
        <color indexed="10"/>
        <rFont val="Arial"/>
        <family val="2"/>
      </rPr>
      <t>ie mit * gekennzeichneten Felder sind unbedingt auszufüllen!</t>
    </r>
  </si>
  <si>
    <t>Unterschrift</t>
  </si>
  <si>
    <t xml:space="preserve">Übersicht Kalkulation </t>
  </si>
  <si>
    <r>
      <t xml:space="preserve">ANSUCHEN 
</t>
    </r>
    <r>
      <rPr>
        <b/>
        <sz val="10"/>
        <rFont val="Arial"/>
        <family val="2"/>
      </rPr>
      <t>Die Summe der Einnahmen muss mit der Summe der Ausgaben übereinstimmen!</t>
    </r>
  </si>
  <si>
    <t>Stadtteilfest Pop-up Messe Stuwerviertel</t>
  </si>
  <si>
    <t>Pop-Up Messe</t>
  </si>
  <si>
    <t>2017</t>
  </si>
  <si>
    <t>Subvention Bezirk ______1020_____________</t>
  </si>
  <si>
    <t>Mirjam Mieschendahl</t>
  </si>
  <si>
    <t>Sonstige Aufwände  für Versicherung</t>
  </si>
  <si>
    <t>privat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</si>
</sst>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%"/>
    <numFmt numFmtId="174" formatCode="#,##0.00_ ;\-#,##0.00\ "/>
    <numFmt numFmtId="175" formatCode="[$-C07]dddd\,\ dd\.\ mmmm\ yyyy"/>
  </numFmts>
  <fonts count="55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10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right"/>
      <protection/>
    </xf>
    <xf numFmtId="10" fontId="2" fillId="0" borderId="13" xfId="0" applyNumberFormat="1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4" fontId="2" fillId="34" borderId="16" xfId="0" applyNumberFormat="1" applyFont="1" applyFill="1" applyBorder="1" applyAlignment="1" applyProtection="1">
      <alignment/>
      <protection/>
    </xf>
    <xf numFmtId="173" fontId="2" fillId="34" borderId="17" xfId="0" applyNumberFormat="1" applyFont="1" applyFill="1" applyBorder="1" applyAlignment="1" applyProtection="1">
      <alignment/>
      <protection/>
    </xf>
    <xf numFmtId="4" fontId="2" fillId="35" borderId="18" xfId="0" applyNumberFormat="1" applyFont="1" applyFill="1" applyBorder="1" applyAlignment="1" applyProtection="1">
      <alignment/>
      <protection/>
    </xf>
    <xf numFmtId="173" fontId="2" fillId="35" borderId="19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173" fontId="3" fillId="33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173" fontId="2" fillId="34" borderId="23" xfId="0" applyNumberFormat="1" applyFont="1" applyFill="1" applyBorder="1" applyAlignment="1" applyProtection="1">
      <alignment/>
      <protection/>
    </xf>
    <xf numFmtId="4" fontId="2" fillId="35" borderId="24" xfId="0" applyNumberFormat="1" applyFont="1" applyFill="1" applyBorder="1" applyAlignment="1" applyProtection="1">
      <alignment/>
      <protection/>
    </xf>
    <xf numFmtId="173" fontId="2" fillId="35" borderId="25" xfId="0" applyNumberFormat="1" applyFont="1" applyFill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173" fontId="2" fillId="33" borderId="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173" fontId="2" fillId="34" borderId="29" xfId="0" applyNumberFormat="1" applyFont="1" applyFill="1" applyBorder="1" applyAlignment="1" applyProtection="1">
      <alignment/>
      <protection/>
    </xf>
    <xf numFmtId="4" fontId="2" fillId="35" borderId="30" xfId="0" applyNumberFormat="1" applyFont="1" applyFill="1" applyBorder="1" applyAlignment="1" applyProtection="1">
      <alignment/>
      <protection/>
    </xf>
    <xf numFmtId="173" fontId="2" fillId="35" borderId="3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2" fillId="36" borderId="33" xfId="0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0" fontId="2" fillId="36" borderId="26" xfId="0" applyFont="1" applyFill="1" applyBorder="1" applyAlignment="1" applyProtection="1">
      <alignment/>
      <protection/>
    </xf>
    <xf numFmtId="4" fontId="2" fillId="36" borderId="22" xfId="0" applyNumberFormat="1" applyFont="1" applyFill="1" applyBorder="1" applyAlignment="1" applyProtection="1">
      <alignment/>
      <protection/>
    </xf>
    <xf numFmtId="173" fontId="2" fillId="36" borderId="23" xfId="0" applyNumberFormat="1" applyFont="1" applyFill="1" applyBorder="1" applyAlignment="1" applyProtection="1">
      <alignment/>
      <protection/>
    </xf>
    <xf numFmtId="173" fontId="2" fillId="37" borderId="25" xfId="0" applyNumberFormat="1" applyFont="1" applyFill="1" applyBorder="1" applyAlignment="1" applyProtection="1">
      <alignment/>
      <protection/>
    </xf>
    <xf numFmtId="4" fontId="2" fillId="37" borderId="22" xfId="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26" xfId="0" applyFont="1" applyFill="1" applyBorder="1" applyAlignment="1" applyProtection="1">
      <alignment/>
      <protection/>
    </xf>
    <xf numFmtId="173" fontId="2" fillId="36" borderId="35" xfId="0" applyNumberFormat="1" applyFont="1" applyFill="1" applyBorder="1" applyAlignment="1" applyProtection="1">
      <alignment/>
      <protection/>
    </xf>
    <xf numFmtId="173" fontId="2" fillId="37" borderId="36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4" fontId="2" fillId="37" borderId="36" xfId="0" applyNumberFormat="1" applyFont="1" applyFill="1" applyBorder="1" applyAlignment="1" applyProtection="1">
      <alignment/>
      <protection/>
    </xf>
    <xf numFmtId="173" fontId="2" fillId="37" borderId="23" xfId="0" applyNumberFormat="1" applyFont="1" applyFill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 applyProtection="1">
      <alignment/>
      <protection/>
    </xf>
    <xf numFmtId="0" fontId="2" fillId="36" borderId="37" xfId="0" applyFont="1" applyFill="1" applyBorder="1" applyAlignment="1" applyProtection="1">
      <alignment/>
      <protection/>
    </xf>
    <xf numFmtId="4" fontId="2" fillId="38" borderId="38" xfId="0" applyNumberFormat="1" applyFont="1" applyFill="1" applyBorder="1" applyAlignment="1" applyProtection="1">
      <alignment/>
      <protection/>
    </xf>
    <xf numFmtId="173" fontId="2" fillId="36" borderId="39" xfId="0" applyNumberFormat="1" applyFont="1" applyFill="1" applyBorder="1" applyAlignment="1" applyProtection="1">
      <alignment/>
      <protection/>
    </xf>
    <xf numFmtId="4" fontId="2" fillId="39" borderId="40" xfId="0" applyNumberFormat="1" applyFont="1" applyFill="1" applyBorder="1" applyAlignment="1" applyProtection="1">
      <alignment/>
      <protection/>
    </xf>
    <xf numFmtId="173" fontId="2" fillId="37" borderId="41" xfId="0" applyNumberFormat="1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4" fontId="2" fillId="0" borderId="43" xfId="0" applyNumberFormat="1" applyFont="1" applyFill="1" applyBorder="1" applyAlignment="1" applyProtection="1">
      <alignment/>
      <protection/>
    </xf>
    <xf numFmtId="10" fontId="2" fillId="0" borderId="44" xfId="0" applyNumberFormat="1" applyFont="1" applyFill="1" applyBorder="1" applyAlignment="1" applyProtection="1">
      <alignment/>
      <protection/>
    </xf>
    <xf numFmtId="4" fontId="2" fillId="0" borderId="45" xfId="0" applyNumberFormat="1" applyFont="1" applyFill="1" applyBorder="1" applyAlignment="1" applyProtection="1">
      <alignment/>
      <protection/>
    </xf>
    <xf numFmtId="173" fontId="2" fillId="0" borderId="46" xfId="0" applyNumberFormat="1" applyFont="1" applyFill="1" applyBorder="1" applyAlignment="1" applyProtection="1">
      <alignment/>
      <protection/>
    </xf>
    <xf numFmtId="173" fontId="2" fillId="0" borderId="44" xfId="0" applyNumberFormat="1" applyFont="1" applyFill="1" applyBorder="1" applyAlignment="1" applyProtection="1">
      <alignment/>
      <protection/>
    </xf>
    <xf numFmtId="10" fontId="3" fillId="0" borderId="47" xfId="0" applyNumberFormat="1" applyFont="1" applyBorder="1" applyAlignment="1" applyProtection="1">
      <alignment/>
      <protection/>
    </xf>
    <xf numFmtId="4" fontId="2" fillId="39" borderId="48" xfId="0" applyNumberFormat="1" applyFont="1" applyFill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4" fontId="3" fillId="0" borderId="51" xfId="0" applyNumberFormat="1" applyFont="1" applyBorder="1" applyAlignment="1" applyProtection="1">
      <alignment/>
      <protection/>
    </xf>
    <xf numFmtId="10" fontId="3" fillId="0" borderId="52" xfId="0" applyNumberFormat="1" applyFont="1" applyBorder="1" applyAlignment="1" applyProtection="1">
      <alignment/>
      <protection/>
    </xf>
    <xf numFmtId="4" fontId="3" fillId="0" borderId="53" xfId="0" applyNumberFormat="1" applyFont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0" fontId="5" fillId="36" borderId="33" xfId="0" applyFont="1" applyFill="1" applyBorder="1" applyAlignment="1" applyProtection="1">
      <alignment/>
      <protection/>
    </xf>
    <xf numFmtId="4" fontId="5" fillId="36" borderId="33" xfId="0" applyNumberFormat="1" applyFont="1" applyFill="1" applyBorder="1" applyAlignment="1" applyProtection="1">
      <alignment/>
      <protection/>
    </xf>
    <xf numFmtId="10" fontId="5" fillId="36" borderId="55" xfId="0" applyNumberFormat="1" applyFont="1" applyFill="1" applyBorder="1" applyAlignment="1" applyProtection="1">
      <alignment/>
      <protection/>
    </xf>
    <xf numFmtId="4" fontId="5" fillId="37" borderId="56" xfId="0" applyNumberFormat="1" applyFont="1" applyFill="1" applyBorder="1" applyAlignment="1" applyProtection="1">
      <alignment/>
      <protection/>
    </xf>
    <xf numFmtId="10" fontId="5" fillId="37" borderId="56" xfId="0" applyNumberFormat="1" applyFont="1" applyFill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4" fontId="3" fillId="0" borderId="37" xfId="0" applyNumberFormat="1" applyFont="1" applyBorder="1" applyAlignment="1" applyProtection="1">
      <alignment/>
      <protection/>
    </xf>
    <xf numFmtId="10" fontId="3" fillId="0" borderId="34" xfId="0" applyNumberFormat="1" applyFont="1" applyBorder="1" applyAlignment="1" applyProtection="1">
      <alignment/>
      <protection/>
    </xf>
    <xf numFmtId="10" fontId="3" fillId="0" borderId="57" xfId="0" applyNumberFormat="1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 applyProtection="1">
      <alignment/>
      <protection/>
    </xf>
    <xf numFmtId="173" fontId="2" fillId="0" borderId="58" xfId="0" applyNumberFormat="1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4" fontId="3" fillId="0" borderId="32" xfId="0" applyNumberFormat="1" applyFont="1" applyBorder="1" applyAlignment="1" applyProtection="1">
      <alignment/>
      <protection/>
    </xf>
    <xf numFmtId="10" fontId="3" fillId="0" borderId="58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4" fontId="3" fillId="0" borderId="33" xfId="0" applyNumberFormat="1" applyFont="1" applyBorder="1" applyAlignment="1" applyProtection="1">
      <alignment/>
      <protection/>
    </xf>
    <xf numFmtId="10" fontId="3" fillId="0" borderId="56" xfId="0" applyNumberFormat="1" applyFont="1" applyBorder="1" applyAlignment="1" applyProtection="1">
      <alignment/>
      <protection/>
    </xf>
    <xf numFmtId="10" fontId="3" fillId="0" borderId="55" xfId="0" applyNumberFormat="1" applyFont="1" applyBorder="1" applyAlignment="1" applyProtection="1">
      <alignment horizontal="right"/>
      <protection/>
    </xf>
    <xf numFmtId="10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4" borderId="59" xfId="0" applyFont="1" applyFill="1" applyBorder="1" applyAlignment="1" applyProtection="1">
      <alignment/>
      <protection locked="0"/>
    </xf>
    <xf numFmtId="4" fontId="3" fillId="34" borderId="60" xfId="0" applyNumberFormat="1" applyFont="1" applyFill="1" applyBorder="1" applyAlignment="1" applyProtection="1">
      <alignment/>
      <protection locked="0"/>
    </xf>
    <xf numFmtId="4" fontId="3" fillId="35" borderId="61" xfId="0" applyNumberFormat="1" applyFont="1" applyFill="1" applyBorder="1" applyAlignment="1" applyProtection="1">
      <alignment/>
      <protection locked="0"/>
    </xf>
    <xf numFmtId="0" fontId="3" fillId="0" borderId="62" xfId="0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/>
      <protection locked="0"/>
    </xf>
    <xf numFmtId="3" fontId="3" fillId="0" borderId="33" xfId="0" applyNumberFormat="1" applyFont="1" applyBorder="1" applyAlignment="1" applyProtection="1">
      <alignment/>
      <protection locked="0"/>
    </xf>
    <xf numFmtId="4" fontId="3" fillId="34" borderId="43" xfId="0" applyNumberFormat="1" applyFont="1" applyFill="1" applyBorder="1" applyAlignment="1" applyProtection="1">
      <alignment/>
      <protection/>
    </xf>
    <xf numFmtId="4" fontId="3" fillId="35" borderId="45" xfId="0" applyNumberFormat="1" applyFont="1" applyFill="1" applyBorder="1" applyAlignment="1" applyProtection="1">
      <alignment/>
      <protection/>
    </xf>
    <xf numFmtId="0" fontId="3" fillId="34" borderId="59" xfId="0" applyFont="1" applyFill="1" applyBorder="1" applyAlignment="1" applyProtection="1">
      <alignment/>
      <protection locked="0"/>
    </xf>
    <xf numFmtId="0" fontId="3" fillId="0" borderId="64" xfId="0" applyFont="1" applyBorder="1" applyAlignment="1" applyProtection="1">
      <alignment/>
      <protection locked="0"/>
    </xf>
    <xf numFmtId="0" fontId="2" fillId="33" borderId="65" xfId="0" applyFont="1" applyFill="1" applyBorder="1" applyAlignment="1" applyProtection="1">
      <alignment/>
      <protection/>
    </xf>
    <xf numFmtId="4" fontId="2" fillId="38" borderId="61" xfId="0" applyNumberFormat="1" applyFont="1" applyFill="1" applyBorder="1" applyAlignment="1" applyProtection="1">
      <alignment/>
      <protection/>
    </xf>
    <xf numFmtId="0" fontId="2" fillId="0" borderId="59" xfId="0" applyFont="1" applyBorder="1" applyAlignment="1" applyProtection="1">
      <alignment/>
      <protection/>
    </xf>
    <xf numFmtId="0" fontId="3" fillId="0" borderId="66" xfId="0" applyFont="1" applyBorder="1" applyAlignment="1" applyProtection="1">
      <alignment/>
      <protection locked="0"/>
    </xf>
    <xf numFmtId="0" fontId="3" fillId="0" borderId="64" xfId="0" applyFont="1" applyBorder="1" applyAlignment="1" applyProtection="1">
      <alignment/>
      <protection locked="0"/>
    </xf>
    <xf numFmtId="173" fontId="3" fillId="0" borderId="67" xfId="0" applyNumberFormat="1" applyFont="1" applyBorder="1" applyAlignment="1" applyProtection="1">
      <alignment/>
      <protection/>
    </xf>
    <xf numFmtId="0" fontId="3" fillId="0" borderId="64" xfId="0" applyFont="1" applyFill="1" applyBorder="1" applyAlignment="1" applyProtection="1">
      <alignment/>
      <protection/>
    </xf>
    <xf numFmtId="4" fontId="3" fillId="0" borderId="68" xfId="0" applyNumberFormat="1" applyFont="1" applyFill="1" applyBorder="1" applyAlignment="1" applyProtection="1">
      <alignment/>
      <protection locked="0"/>
    </xf>
    <xf numFmtId="49" fontId="3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33" borderId="69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top" wrapText="1"/>
      <protection/>
    </xf>
    <xf numFmtId="49" fontId="5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" fontId="3" fillId="0" borderId="68" xfId="0" applyNumberFormat="1" applyFont="1" applyBorder="1" applyAlignment="1" applyProtection="1">
      <alignment/>
      <protection locked="0"/>
    </xf>
    <xf numFmtId="4" fontId="3" fillId="0" borderId="64" xfId="0" applyNumberFormat="1" applyFont="1" applyBorder="1" applyAlignment="1" applyProtection="1">
      <alignment/>
      <protection locked="0"/>
    </xf>
    <xf numFmtId="0" fontId="3" fillId="0" borderId="63" xfId="0" applyFont="1" applyFill="1" applyBorder="1" applyAlignment="1" applyProtection="1">
      <alignment/>
      <protection locked="0"/>
    </xf>
    <xf numFmtId="0" fontId="3" fillId="0" borderId="62" xfId="0" applyFont="1" applyBorder="1" applyAlignment="1" applyProtection="1">
      <alignment/>
      <protection locked="0"/>
    </xf>
    <xf numFmtId="173" fontId="3" fillId="0" borderId="4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49" xfId="0" applyNumberFormat="1" applyFont="1" applyFill="1" applyBorder="1" applyAlignment="1" applyProtection="1">
      <alignment/>
      <protection/>
    </xf>
    <xf numFmtId="4" fontId="3" fillId="0" borderId="43" xfId="0" applyNumberFormat="1" applyFont="1" applyFill="1" applyBorder="1" applyAlignment="1" applyProtection="1">
      <alignment/>
      <protection/>
    </xf>
    <xf numFmtId="4" fontId="3" fillId="0" borderId="60" xfId="0" applyNumberFormat="1" applyFont="1" applyFill="1" applyBorder="1" applyAlignment="1" applyProtection="1">
      <alignment/>
      <protection/>
    </xf>
    <xf numFmtId="4" fontId="2" fillId="0" borderId="16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4" fontId="3" fillId="0" borderId="70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173" fontId="2" fillId="0" borderId="23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/>
      <protection/>
    </xf>
    <xf numFmtId="4" fontId="2" fillId="0" borderId="28" xfId="0" applyNumberFormat="1" applyFont="1" applyFill="1" applyBorder="1" applyAlignment="1" applyProtection="1">
      <alignment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2" fillId="0" borderId="25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173" fontId="3" fillId="0" borderId="67" xfId="0" applyNumberFormat="1" applyFont="1" applyFill="1" applyBorder="1" applyAlignment="1" applyProtection="1">
      <alignment/>
      <protection/>
    </xf>
    <xf numFmtId="4" fontId="2" fillId="0" borderId="3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4" fontId="3" fillId="0" borderId="51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4" fontId="5" fillId="0" borderId="33" xfId="0" applyNumberFormat="1" applyFont="1" applyFill="1" applyBorder="1" applyAlignment="1" applyProtection="1">
      <alignment/>
      <protection/>
    </xf>
    <xf numFmtId="173" fontId="5" fillId="0" borderId="55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4" fontId="2" fillId="40" borderId="22" xfId="0" applyNumberFormat="1" applyFont="1" applyFill="1" applyBorder="1" applyAlignment="1" applyProtection="1">
      <alignment/>
      <protection/>
    </xf>
    <xf numFmtId="4" fontId="3" fillId="40" borderId="70" xfId="0" applyNumberFormat="1" applyFont="1" applyFill="1" applyBorder="1" applyAlignment="1" applyProtection="1">
      <alignment/>
      <protection locked="0"/>
    </xf>
    <xf numFmtId="4" fontId="3" fillId="40" borderId="10" xfId="0" applyNumberFormat="1" applyFont="1" applyFill="1" applyBorder="1" applyAlignment="1" applyProtection="1">
      <alignment/>
      <protection locked="0"/>
    </xf>
    <xf numFmtId="4" fontId="2" fillId="41" borderId="24" xfId="0" applyNumberFormat="1" applyFont="1" applyFill="1" applyBorder="1" applyAlignment="1" applyProtection="1">
      <alignment/>
      <protection/>
    </xf>
    <xf numFmtId="4" fontId="3" fillId="41" borderId="71" xfId="0" applyNumberFormat="1" applyFont="1" applyFill="1" applyBorder="1" applyAlignment="1" applyProtection="1">
      <alignment/>
      <protection locked="0"/>
    </xf>
    <xf numFmtId="4" fontId="3" fillId="41" borderId="12" xfId="0" applyNumberFormat="1" applyFont="1" applyFill="1" applyBorder="1" applyAlignment="1" applyProtection="1">
      <alignment/>
      <protection locked="0"/>
    </xf>
    <xf numFmtId="4" fontId="3" fillId="38" borderId="70" xfId="0" applyNumberFormat="1" applyFon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4" fontId="3" fillId="38" borderId="71" xfId="0" applyNumberFormat="1" applyFont="1" applyFill="1" applyBorder="1" applyAlignment="1" applyProtection="1">
      <alignment/>
      <protection locked="0"/>
    </xf>
    <xf numFmtId="4" fontId="2" fillId="39" borderId="24" xfId="0" applyNumberFormat="1" applyFont="1" applyFill="1" applyBorder="1" applyAlignment="1" applyProtection="1">
      <alignment/>
      <protection/>
    </xf>
    <xf numFmtId="4" fontId="3" fillId="39" borderId="71" xfId="0" applyNumberFormat="1" applyFont="1" applyFill="1" applyBorder="1" applyAlignment="1" applyProtection="1">
      <alignment/>
      <protection locked="0"/>
    </xf>
    <xf numFmtId="4" fontId="3" fillId="39" borderId="12" xfId="0" applyNumberFormat="1" applyFont="1" applyFill="1" applyBorder="1" applyAlignment="1" applyProtection="1">
      <alignment/>
      <protection locked="0"/>
    </xf>
    <xf numFmtId="4" fontId="3" fillId="39" borderId="70" xfId="0" applyNumberFormat="1" applyFont="1" applyFill="1" applyBorder="1" applyAlignment="1" applyProtection="1">
      <alignment/>
      <protection locked="0"/>
    </xf>
    <xf numFmtId="4" fontId="2" fillId="40" borderId="61" xfId="0" applyNumberFormat="1" applyFont="1" applyFill="1" applyBorder="1" applyAlignment="1" applyProtection="1">
      <alignment/>
      <protection/>
    </xf>
    <xf numFmtId="4" fontId="2" fillId="41" borderId="48" xfId="0" applyNumberFormat="1" applyFont="1" applyFill="1" applyBorder="1" applyAlignment="1" applyProtection="1">
      <alignment/>
      <protection/>
    </xf>
    <xf numFmtId="0" fontId="3" fillId="0" borderId="66" xfId="0" applyFont="1" applyBorder="1" applyAlignment="1" applyProtection="1">
      <alignment/>
      <protection locked="0"/>
    </xf>
    <xf numFmtId="0" fontId="2" fillId="34" borderId="56" xfId="0" applyFont="1" applyFill="1" applyBorder="1" applyAlignment="1" applyProtection="1">
      <alignment/>
      <protection/>
    </xf>
    <xf numFmtId="0" fontId="3" fillId="0" borderId="0" xfId="54" applyFont="1" applyProtection="1">
      <alignment/>
      <protection/>
    </xf>
    <xf numFmtId="4" fontId="3" fillId="0" borderId="0" xfId="54" applyNumberFormat="1" applyFont="1" applyProtection="1">
      <alignment/>
      <protection/>
    </xf>
    <xf numFmtId="0" fontId="3" fillId="0" borderId="0" xfId="54" applyFont="1" applyBorder="1" applyProtection="1">
      <alignment/>
      <protection/>
    </xf>
    <xf numFmtId="4" fontId="3" fillId="0" borderId="0" xfId="54" applyNumberFormat="1" applyFont="1" applyBorder="1" applyProtection="1">
      <alignment/>
      <protection/>
    </xf>
    <xf numFmtId="10" fontId="3" fillId="0" borderId="0" xfId="54" applyNumberFormat="1" applyFont="1" applyBorder="1" applyProtection="1">
      <alignment/>
      <protection/>
    </xf>
    <xf numFmtId="3" fontId="3" fillId="0" borderId="0" xfId="54" applyNumberFormat="1" applyFont="1" applyBorder="1" applyProtection="1">
      <alignment/>
      <protection/>
    </xf>
    <xf numFmtId="10" fontId="53" fillId="0" borderId="0" xfId="54" applyNumberFormat="1" applyFont="1" applyBorder="1" applyProtection="1">
      <alignment/>
      <protection/>
    </xf>
    <xf numFmtId="3" fontId="3" fillId="0" borderId="0" xfId="54" applyNumberFormat="1" applyFont="1" applyBorder="1" applyAlignment="1" applyProtection="1">
      <alignment horizontal="left"/>
      <protection/>
    </xf>
    <xf numFmtId="10" fontId="3" fillId="0" borderId="0" xfId="54" applyNumberFormat="1" applyFont="1" applyBorder="1" applyAlignment="1" applyProtection="1">
      <alignment horizontal="left"/>
      <protection/>
    </xf>
    <xf numFmtId="10" fontId="53" fillId="0" borderId="0" xfId="54" applyNumberFormat="1" applyFont="1" applyBorder="1" applyAlignment="1" applyProtection="1">
      <alignment horizontal="left"/>
      <protection/>
    </xf>
    <xf numFmtId="4" fontId="3" fillId="0" borderId="0" xfId="54" applyNumberFormat="1" applyFont="1" applyBorder="1" applyAlignment="1" applyProtection="1">
      <alignment horizontal="left"/>
      <protection/>
    </xf>
    <xf numFmtId="0" fontId="3" fillId="0" borderId="72" xfId="54" applyFont="1" applyBorder="1" applyProtection="1">
      <alignment/>
      <protection locked="0"/>
    </xf>
    <xf numFmtId="4" fontId="3" fillId="0" borderId="73" xfId="54" applyNumberFormat="1" applyFont="1" applyBorder="1" applyProtection="1">
      <alignment/>
      <protection/>
    </xf>
    <xf numFmtId="3" fontId="13" fillId="0" borderId="74" xfId="54" applyNumberFormat="1" applyFont="1" applyBorder="1" applyAlignment="1" applyProtection="1">
      <alignment horizontal="left"/>
      <protection/>
    </xf>
    <xf numFmtId="0" fontId="3" fillId="0" borderId="73" xfId="54" applyFont="1" applyBorder="1" applyProtection="1">
      <alignment/>
      <protection/>
    </xf>
    <xf numFmtId="4" fontId="3" fillId="42" borderId="73" xfId="54" applyNumberFormat="1" applyFont="1" applyFill="1" applyBorder="1" applyProtection="1">
      <alignment/>
      <protection locked="0"/>
    </xf>
    <xf numFmtId="0" fontId="2" fillId="39" borderId="0" xfId="0" applyFont="1" applyFill="1" applyAlignment="1" applyProtection="1">
      <alignment/>
      <protection/>
    </xf>
    <xf numFmtId="0" fontId="2" fillId="39" borderId="0" xfId="0" applyFont="1" applyFill="1" applyBorder="1" applyAlignment="1" applyProtection="1">
      <alignment/>
      <protection/>
    </xf>
    <xf numFmtId="14" fontId="3" fillId="42" borderId="73" xfId="54" applyNumberFormat="1" applyFont="1" applyFill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/>
      <protection/>
    </xf>
    <xf numFmtId="10" fontId="2" fillId="0" borderId="34" xfId="0" applyNumberFormat="1" applyFont="1" applyBorder="1" applyAlignment="1" applyProtection="1">
      <alignment/>
      <protection/>
    </xf>
    <xf numFmtId="10" fontId="53" fillId="0" borderId="57" xfId="0" applyNumberFormat="1" applyFont="1" applyBorder="1" applyAlignment="1" applyProtection="1">
      <alignment/>
      <protection/>
    </xf>
    <xf numFmtId="4" fontId="3" fillId="0" borderId="56" xfId="0" applyNumberFormat="1" applyFont="1" applyBorder="1" applyAlignment="1" applyProtection="1">
      <alignment/>
      <protection/>
    </xf>
    <xf numFmtId="4" fontId="2" fillId="0" borderId="55" xfId="0" applyNumberFormat="1" applyFont="1" applyBorder="1" applyAlignment="1" applyProtection="1">
      <alignment/>
      <protection/>
    </xf>
    <xf numFmtId="3" fontId="2" fillId="0" borderId="37" xfId="0" applyNumberFormat="1" applyFont="1" applyBorder="1" applyAlignment="1" applyProtection="1">
      <alignment/>
      <protection locked="0"/>
    </xf>
    <xf numFmtId="3" fontId="13" fillId="0" borderId="75" xfId="54" applyNumberFormat="1" applyFont="1" applyBorder="1" applyAlignment="1" applyProtection="1">
      <alignment horizontal="left"/>
      <protection/>
    </xf>
    <xf numFmtId="10" fontId="3" fillId="0" borderId="76" xfId="54" applyNumberFormat="1" applyFont="1" applyBorder="1" applyAlignment="1" applyProtection="1">
      <alignment horizontal="left"/>
      <protection/>
    </xf>
    <xf numFmtId="4" fontId="3" fillId="0" borderId="76" xfId="54" applyNumberFormat="1" applyFont="1" applyBorder="1" applyProtection="1">
      <alignment/>
      <protection/>
    </xf>
    <xf numFmtId="10" fontId="53" fillId="0" borderId="76" xfId="54" applyNumberFormat="1" applyFont="1" applyBorder="1" applyAlignment="1" applyProtection="1">
      <alignment horizontal="left"/>
      <protection/>
    </xf>
    <xf numFmtId="4" fontId="3" fillId="0" borderId="76" xfId="54" applyNumberFormat="1" applyFont="1" applyBorder="1" applyAlignment="1" applyProtection="1">
      <alignment horizontal="left"/>
      <protection/>
    </xf>
    <xf numFmtId="10" fontId="3" fillId="0" borderId="77" xfId="54" applyNumberFormat="1" applyFont="1" applyBorder="1" applyAlignment="1" applyProtection="1">
      <alignment horizontal="left"/>
      <protection/>
    </xf>
    <xf numFmtId="4" fontId="3" fillId="0" borderId="78" xfId="54" applyNumberFormat="1" applyFont="1" applyBorder="1" applyProtection="1">
      <alignment/>
      <protection/>
    </xf>
    <xf numFmtId="4" fontId="3" fillId="0" borderId="79" xfId="54" applyNumberFormat="1" applyFont="1" applyBorder="1" applyProtection="1">
      <alignment/>
      <protection/>
    </xf>
    <xf numFmtId="10" fontId="3" fillId="0" borderId="79" xfId="54" applyNumberFormat="1" applyFont="1" applyBorder="1" applyProtection="1">
      <alignment/>
      <protection/>
    </xf>
    <xf numFmtId="4" fontId="3" fillId="0" borderId="80" xfId="54" applyNumberFormat="1" applyFont="1" applyBorder="1" applyProtection="1">
      <alignment/>
      <protection/>
    </xf>
    <xf numFmtId="0" fontId="3" fillId="0" borderId="81" xfId="54" applyFont="1" applyBorder="1" applyProtection="1">
      <alignment/>
      <protection/>
    </xf>
    <xf numFmtId="10" fontId="3" fillId="0" borderId="82" xfId="54" applyNumberFormat="1" applyFont="1" applyBorder="1" applyProtection="1">
      <alignment/>
      <protection/>
    </xf>
    <xf numFmtId="4" fontId="3" fillId="0" borderId="82" xfId="54" applyNumberFormat="1" applyFont="1" applyBorder="1" applyProtection="1">
      <alignment/>
      <protection/>
    </xf>
    <xf numFmtId="0" fontId="3" fillId="0" borderId="82" xfId="54" applyFont="1" applyBorder="1" applyProtection="1">
      <alignment/>
      <protection/>
    </xf>
    <xf numFmtId="0" fontId="3" fillId="0" borderId="78" xfId="54" applyFont="1" applyBorder="1" applyProtection="1">
      <alignment/>
      <protection/>
    </xf>
    <xf numFmtId="4" fontId="3" fillId="0" borderId="0" xfId="54" applyNumberFormat="1" applyFont="1" applyFill="1" applyBorder="1" applyProtection="1">
      <alignment/>
      <protection/>
    </xf>
    <xf numFmtId="49" fontId="3" fillId="0" borderId="0" xfId="54" applyNumberFormat="1" applyFont="1" applyBorder="1" applyProtection="1">
      <alignment/>
      <protection/>
    </xf>
    <xf numFmtId="10" fontId="3" fillId="0" borderId="0" xfId="54" applyNumberFormat="1" applyFont="1" applyProtection="1">
      <alignment/>
      <protection/>
    </xf>
    <xf numFmtId="172" fontId="3" fillId="0" borderId="0" xfId="54" applyNumberFormat="1" applyFont="1" applyProtection="1">
      <alignment/>
      <protection/>
    </xf>
    <xf numFmtId="0" fontId="3" fillId="0" borderId="0" xfId="54" applyFont="1" applyFill="1" applyProtection="1">
      <alignment/>
      <protection/>
    </xf>
    <xf numFmtId="172" fontId="3" fillId="0" borderId="0" xfId="54" applyNumberFormat="1" applyFont="1" applyFill="1" applyBorder="1" applyProtection="1">
      <alignment/>
      <protection/>
    </xf>
    <xf numFmtId="4" fontId="2" fillId="34" borderId="83" xfId="54" applyNumberFormat="1" applyFont="1" applyFill="1" applyBorder="1" applyAlignment="1" applyProtection="1">
      <alignment horizontal="right"/>
      <protection/>
    </xf>
    <xf numFmtId="172" fontId="2" fillId="34" borderId="83" xfId="54" applyNumberFormat="1" applyFont="1" applyFill="1" applyBorder="1" applyAlignment="1" applyProtection="1">
      <alignment horizontal="right"/>
      <protection/>
    </xf>
    <xf numFmtId="4" fontId="2" fillId="35" borderId="83" xfId="54" applyNumberFormat="1" applyFont="1" applyFill="1" applyBorder="1" applyAlignment="1" applyProtection="1">
      <alignment horizontal="right"/>
      <protection/>
    </xf>
    <xf numFmtId="172" fontId="2" fillId="35" borderId="84" xfId="54" applyNumberFormat="1" applyFont="1" applyFill="1" applyBorder="1" applyAlignment="1" applyProtection="1">
      <alignment horizontal="right"/>
      <protection/>
    </xf>
    <xf numFmtId="4" fontId="2" fillId="0" borderId="85" xfId="54" applyNumberFormat="1" applyFont="1" applyBorder="1" applyAlignment="1" applyProtection="1">
      <alignment horizontal="right"/>
      <protection/>
    </xf>
    <xf numFmtId="4" fontId="3" fillId="35" borderId="0" xfId="54" applyNumberFormat="1" applyFont="1" applyFill="1" applyBorder="1" applyProtection="1">
      <alignment/>
      <protection/>
    </xf>
    <xf numFmtId="4" fontId="3" fillId="0" borderId="86" xfId="54" applyNumberFormat="1" applyFont="1" applyFill="1" applyBorder="1" applyProtection="1">
      <alignment/>
      <protection/>
    </xf>
    <xf numFmtId="4" fontId="3" fillId="34" borderId="0" xfId="54" applyNumberFormat="1" applyFont="1" applyFill="1" applyBorder="1" applyProtection="1">
      <alignment/>
      <protection/>
    </xf>
    <xf numFmtId="4" fontId="3" fillId="0" borderId="87" xfId="54" applyNumberFormat="1" applyFont="1" applyFill="1" applyBorder="1" applyProtection="1">
      <alignment/>
      <protection/>
    </xf>
    <xf numFmtId="4" fontId="2" fillId="34" borderId="83" xfId="54" applyNumberFormat="1" applyFont="1" applyFill="1" applyBorder="1" applyProtection="1">
      <alignment/>
      <protection/>
    </xf>
    <xf numFmtId="4" fontId="2" fillId="35" borderId="83" xfId="54" applyNumberFormat="1" applyFont="1" applyFill="1" applyBorder="1" applyProtection="1">
      <alignment/>
      <protection/>
    </xf>
    <xf numFmtId="4" fontId="2" fillId="0" borderId="85" xfId="54" applyNumberFormat="1" applyFont="1" applyFill="1" applyBorder="1" applyProtection="1">
      <alignment/>
      <protection/>
    </xf>
    <xf numFmtId="4" fontId="2" fillId="36" borderId="88" xfId="54" applyNumberFormat="1" applyFont="1" applyFill="1" applyBorder="1" applyAlignment="1" applyProtection="1">
      <alignment horizontal="right"/>
      <protection/>
    </xf>
    <xf numFmtId="4" fontId="2" fillId="37" borderId="88" xfId="54" applyNumberFormat="1" applyFont="1" applyFill="1" applyBorder="1" applyAlignment="1" applyProtection="1">
      <alignment horizontal="right"/>
      <protection/>
    </xf>
    <xf numFmtId="4" fontId="3" fillId="36" borderId="88" xfId="54" applyNumberFormat="1" applyFont="1" applyFill="1" applyBorder="1" applyProtection="1">
      <alignment/>
      <protection/>
    </xf>
    <xf numFmtId="4" fontId="3" fillId="37" borderId="88" xfId="54" applyNumberFormat="1" applyFont="1" applyFill="1" applyBorder="1" applyProtection="1">
      <alignment/>
      <protection/>
    </xf>
    <xf numFmtId="4" fontId="3" fillId="36" borderId="0" xfId="54" applyNumberFormat="1" applyFont="1" applyFill="1" applyBorder="1" applyProtection="1">
      <alignment/>
      <protection/>
    </xf>
    <xf numFmtId="4" fontId="3" fillId="37" borderId="0" xfId="54" applyNumberFormat="1" applyFont="1" applyFill="1" applyBorder="1" applyProtection="1">
      <alignment/>
      <protection/>
    </xf>
    <xf numFmtId="4" fontId="2" fillId="36" borderId="83" xfId="54" applyNumberFormat="1" applyFont="1" applyFill="1" applyBorder="1" applyProtection="1">
      <alignment/>
      <protection/>
    </xf>
    <xf numFmtId="4" fontId="2" fillId="37" borderId="83" xfId="54" applyNumberFormat="1" applyFont="1" applyFill="1" applyBorder="1" applyProtection="1">
      <alignment/>
      <protection/>
    </xf>
    <xf numFmtId="4" fontId="2" fillId="0" borderId="84" xfId="54" applyNumberFormat="1" applyFont="1" applyFill="1" applyBorder="1" applyProtection="1">
      <alignment/>
      <protection/>
    </xf>
    <xf numFmtId="0" fontId="2" fillId="0" borderId="75" xfId="54" applyFont="1" applyBorder="1" applyProtection="1">
      <alignment/>
      <protection/>
    </xf>
    <xf numFmtId="0" fontId="2" fillId="0" borderId="81" xfId="54" applyFont="1" applyBorder="1" applyProtection="1">
      <alignment/>
      <protection/>
    </xf>
    <xf numFmtId="49" fontId="3" fillId="0" borderId="0" xfId="54" applyNumberFormat="1" applyFont="1" applyProtection="1">
      <alignment/>
      <protection/>
    </xf>
    <xf numFmtId="10" fontId="3" fillId="34" borderId="0" xfId="54" applyNumberFormat="1" applyFont="1" applyFill="1" applyBorder="1" applyProtection="1">
      <alignment/>
      <protection/>
    </xf>
    <xf numFmtId="10" fontId="3" fillId="35" borderId="89" xfId="54" applyNumberFormat="1" applyFont="1" applyFill="1" applyBorder="1" applyProtection="1">
      <alignment/>
      <protection/>
    </xf>
    <xf numFmtId="10" fontId="3" fillId="35" borderId="90" xfId="54" applyNumberFormat="1" applyFont="1" applyFill="1" applyBorder="1" applyProtection="1">
      <alignment/>
      <protection/>
    </xf>
    <xf numFmtId="0" fontId="2" fillId="34" borderId="91" xfId="54" applyFont="1" applyFill="1" applyBorder="1" applyProtection="1">
      <alignment/>
      <protection/>
    </xf>
    <xf numFmtId="0" fontId="3" fillId="34" borderId="92" xfId="54" applyFont="1" applyFill="1" applyBorder="1" applyProtection="1">
      <alignment/>
      <protection/>
    </xf>
    <xf numFmtId="0" fontId="3" fillId="34" borderId="93" xfId="54" applyFont="1" applyFill="1" applyBorder="1" applyProtection="1">
      <alignment/>
      <protection/>
    </xf>
    <xf numFmtId="0" fontId="2" fillId="36" borderId="94" xfId="54" applyFont="1" applyFill="1" applyBorder="1" applyProtection="1">
      <alignment/>
      <protection/>
    </xf>
    <xf numFmtId="0" fontId="3" fillId="36" borderId="94" xfId="54" applyNumberFormat="1" applyFont="1" applyFill="1" applyBorder="1" applyProtection="1">
      <alignment/>
      <protection/>
    </xf>
    <xf numFmtId="0" fontId="3" fillId="36" borderId="92" xfId="54" applyNumberFormat="1" applyFont="1" applyFill="1" applyBorder="1" applyProtection="1">
      <alignment/>
      <protection/>
    </xf>
    <xf numFmtId="0" fontId="2" fillId="36" borderId="91" xfId="54" applyNumberFormat="1" applyFont="1" applyFill="1" applyBorder="1" applyProtection="1">
      <alignment/>
      <protection/>
    </xf>
    <xf numFmtId="0" fontId="2" fillId="36" borderId="91" xfId="54" applyFont="1" applyFill="1" applyBorder="1" applyProtection="1">
      <alignment/>
      <protection/>
    </xf>
    <xf numFmtId="172" fontId="2" fillId="0" borderId="83" xfId="54" applyNumberFormat="1" applyFont="1" applyFill="1" applyBorder="1" applyAlignment="1" applyProtection="1">
      <alignment horizontal="right"/>
      <protection/>
    </xf>
    <xf numFmtId="10" fontId="3" fillId="0" borderId="0" xfId="54" applyNumberFormat="1" applyFont="1" applyFill="1" applyBorder="1" applyProtection="1">
      <alignment/>
      <protection/>
    </xf>
    <xf numFmtId="0" fontId="0" fillId="0" borderId="0" xfId="54" applyProtection="1">
      <alignment/>
      <protection/>
    </xf>
    <xf numFmtId="14" fontId="3" fillId="0" borderId="79" xfId="54" applyNumberFormat="1" applyFont="1" applyBorder="1" applyAlignment="1" applyProtection="1">
      <alignment horizontal="left"/>
      <protection locked="0"/>
    </xf>
    <xf numFmtId="173" fontId="3" fillId="34" borderId="0" xfId="54" applyNumberFormat="1" applyFont="1" applyFill="1" applyBorder="1" applyProtection="1">
      <alignment/>
      <protection/>
    </xf>
    <xf numFmtId="173" fontId="2" fillId="34" borderId="83" xfId="54" applyNumberFormat="1" applyFont="1" applyFill="1" applyBorder="1" applyProtection="1">
      <alignment/>
      <protection/>
    </xf>
    <xf numFmtId="173" fontId="3" fillId="0" borderId="0" xfId="54" applyNumberFormat="1" applyFont="1" applyProtection="1">
      <alignment/>
      <protection/>
    </xf>
    <xf numFmtId="173" fontId="2" fillId="36" borderId="88" xfId="54" applyNumberFormat="1" applyFont="1" applyFill="1" applyBorder="1" applyAlignment="1" applyProtection="1">
      <alignment horizontal="right"/>
      <protection/>
    </xf>
    <xf numFmtId="173" fontId="3" fillId="36" borderId="88" xfId="54" applyNumberFormat="1" applyFont="1" applyFill="1" applyBorder="1" applyProtection="1">
      <alignment/>
      <protection/>
    </xf>
    <xf numFmtId="173" fontId="3" fillId="36" borderId="0" xfId="54" applyNumberFormat="1" applyFont="1" applyFill="1" applyBorder="1" applyProtection="1">
      <alignment/>
      <protection/>
    </xf>
    <xf numFmtId="173" fontId="2" fillId="36" borderId="83" xfId="54" applyNumberFormat="1" applyFont="1" applyFill="1" applyBorder="1" applyProtection="1">
      <alignment/>
      <protection/>
    </xf>
    <xf numFmtId="173" fontId="3" fillId="35" borderId="90" xfId="54" applyNumberFormat="1" applyFont="1" applyFill="1" applyBorder="1" applyProtection="1">
      <alignment/>
      <protection/>
    </xf>
    <xf numFmtId="173" fontId="2" fillId="35" borderId="84" xfId="54" applyNumberFormat="1" applyFont="1" applyFill="1" applyBorder="1" applyProtection="1">
      <alignment/>
      <protection/>
    </xf>
    <xf numFmtId="173" fontId="2" fillId="37" borderId="89" xfId="54" applyNumberFormat="1" applyFont="1" applyFill="1" applyBorder="1" applyAlignment="1" applyProtection="1">
      <alignment horizontal="right"/>
      <protection/>
    </xf>
    <xf numFmtId="173" fontId="3" fillId="37" borderId="88" xfId="54" applyNumberFormat="1" applyFont="1" applyFill="1" applyBorder="1" applyProtection="1">
      <alignment/>
      <protection/>
    </xf>
    <xf numFmtId="173" fontId="3" fillId="37" borderId="0" xfId="54" applyNumberFormat="1" applyFont="1" applyFill="1" applyBorder="1" applyProtection="1">
      <alignment/>
      <protection/>
    </xf>
    <xf numFmtId="173" fontId="2" fillId="37" borderId="83" xfId="54" applyNumberFormat="1" applyFont="1" applyFill="1" applyBorder="1" applyProtection="1">
      <alignment/>
      <protection/>
    </xf>
    <xf numFmtId="173" fontId="3" fillId="0" borderId="0" xfId="54" applyNumberFormat="1" applyFont="1" applyFill="1" applyBorder="1" applyProtection="1">
      <alignment/>
      <protection/>
    </xf>
    <xf numFmtId="173" fontId="2" fillId="0" borderId="83" xfId="54" applyNumberFormat="1" applyFont="1" applyFill="1" applyBorder="1" applyProtection="1">
      <alignment/>
      <protection/>
    </xf>
    <xf numFmtId="173" fontId="2" fillId="0" borderId="89" xfId="54" applyNumberFormat="1" applyFont="1" applyFill="1" applyBorder="1" applyAlignment="1" applyProtection="1">
      <alignment horizontal="right"/>
      <protection/>
    </xf>
    <xf numFmtId="173" fontId="3" fillId="0" borderId="89" xfId="54" applyNumberFormat="1" applyFont="1" applyFill="1" applyBorder="1" applyProtection="1">
      <alignment/>
      <protection/>
    </xf>
    <xf numFmtId="173" fontId="3" fillId="0" borderId="90" xfId="54" applyNumberFormat="1" applyFont="1" applyFill="1" applyBorder="1" applyProtection="1">
      <alignment/>
      <protection/>
    </xf>
    <xf numFmtId="173" fontId="2" fillId="0" borderId="84" xfId="54" applyNumberFormat="1" applyFont="1" applyFill="1" applyBorder="1" applyProtection="1">
      <alignment/>
      <protection/>
    </xf>
    <xf numFmtId="14" fontId="2" fillId="42" borderId="95" xfId="54" applyNumberFormat="1" applyFont="1" applyFill="1" applyBorder="1" applyAlignment="1" applyProtection="1">
      <alignment horizontal="left"/>
      <protection/>
    </xf>
    <xf numFmtId="14" fontId="2" fillId="42" borderId="76" xfId="54" applyNumberFormat="1" applyFont="1" applyFill="1" applyBorder="1" applyAlignment="1" applyProtection="1">
      <alignment horizontal="left"/>
      <protection/>
    </xf>
    <xf numFmtId="14" fontId="2" fillId="42" borderId="77" xfId="54" applyNumberFormat="1" applyFont="1" applyFill="1" applyBorder="1" applyAlignment="1" applyProtection="1">
      <alignment horizontal="left"/>
      <protection/>
    </xf>
    <xf numFmtId="3" fontId="2" fillId="42" borderId="96" xfId="54" applyNumberFormat="1" applyFont="1" applyFill="1" applyBorder="1" applyAlignment="1" applyProtection="1">
      <alignment horizontal="left"/>
      <protection/>
    </xf>
    <xf numFmtId="3" fontId="2" fillId="42" borderId="82" xfId="54" applyNumberFormat="1" applyFont="1" applyFill="1" applyBorder="1" applyAlignment="1" applyProtection="1">
      <alignment horizontal="left"/>
      <protection/>
    </xf>
    <xf numFmtId="3" fontId="2" fillId="42" borderId="80" xfId="54" applyNumberFormat="1" applyFont="1" applyFill="1" applyBorder="1" applyAlignment="1" applyProtection="1">
      <alignment horizontal="left"/>
      <protection/>
    </xf>
    <xf numFmtId="49" fontId="7" fillId="33" borderId="94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92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93" xfId="0" applyNumberFormat="1" applyFont="1" applyFill="1" applyBorder="1" applyAlignment="1" applyProtection="1">
      <alignment horizontal="center" vertical="top" wrapText="1"/>
      <protection locked="0"/>
    </xf>
    <xf numFmtId="4" fontId="3" fillId="42" borderId="78" xfId="54" applyNumberFormat="1" applyFont="1" applyFill="1" applyBorder="1" applyAlignment="1" applyProtection="1">
      <alignment horizontal="left"/>
      <protection locked="0"/>
    </xf>
    <xf numFmtId="4" fontId="3" fillId="42" borderId="0" xfId="54" applyNumberFormat="1" applyFont="1" applyFill="1" applyBorder="1" applyAlignment="1" applyProtection="1">
      <alignment horizontal="left"/>
      <protection locked="0"/>
    </xf>
    <xf numFmtId="0" fontId="3" fillId="0" borderId="0" xfId="54" applyFont="1" applyBorder="1" applyAlignment="1" applyProtection="1">
      <alignment horizontal="left"/>
      <protection locked="0"/>
    </xf>
    <xf numFmtId="0" fontId="3" fillId="0" borderId="79" xfId="54" applyFont="1" applyBorder="1" applyAlignment="1" applyProtection="1">
      <alignment horizontal="left"/>
      <protection locked="0"/>
    </xf>
    <xf numFmtId="49" fontId="4" fillId="38" borderId="0" xfId="54" applyNumberFormat="1" applyFont="1" applyFill="1" applyAlignment="1" applyProtection="1">
      <alignment horizontal="center" vertical="center" wrapText="1"/>
      <protection/>
    </xf>
    <xf numFmtId="49" fontId="7" fillId="0" borderId="97" xfId="0" applyNumberFormat="1" applyFont="1" applyBorder="1" applyAlignment="1" applyProtection="1">
      <alignment horizontal="center" wrapText="1"/>
      <protection locked="0"/>
    </xf>
    <xf numFmtId="49" fontId="7" fillId="0" borderId="48" xfId="0" applyNumberFormat="1" applyFont="1" applyBorder="1" applyAlignment="1" applyProtection="1">
      <alignment horizontal="center" wrapText="1"/>
      <protection locked="0"/>
    </xf>
    <xf numFmtId="49" fontId="7" fillId="0" borderId="98" xfId="0" applyNumberFormat="1" applyFont="1" applyBorder="1" applyAlignment="1" applyProtection="1">
      <alignment horizontal="center" wrapText="1"/>
      <protection locked="0"/>
    </xf>
    <xf numFmtId="0" fontId="3" fillId="0" borderId="78" xfId="54" applyFont="1" applyBorder="1" applyAlignment="1" applyProtection="1">
      <alignment horizontal="left"/>
      <protection/>
    </xf>
    <xf numFmtId="0" fontId="3" fillId="0" borderId="0" xfId="54" applyFont="1" applyBorder="1" applyAlignment="1" applyProtection="1">
      <alignment horizontal="left"/>
      <protection/>
    </xf>
    <xf numFmtId="14" fontId="3" fillId="42" borderId="78" xfId="54" applyNumberFormat="1" applyFont="1" applyFill="1" applyBorder="1" applyAlignment="1" applyProtection="1">
      <alignment horizontal="left"/>
      <protection locked="0"/>
    </xf>
    <xf numFmtId="14" fontId="3" fillId="42" borderId="0" xfId="54" applyNumberFormat="1" applyFont="1" applyFill="1" applyBorder="1" applyAlignment="1" applyProtection="1">
      <alignment horizontal="left"/>
      <protection locked="0"/>
    </xf>
    <xf numFmtId="4" fontId="3" fillId="0" borderId="78" xfId="54" applyNumberFormat="1" applyFont="1" applyBorder="1" applyAlignment="1" applyProtection="1">
      <alignment horizontal="left"/>
      <protection/>
    </xf>
    <xf numFmtId="4" fontId="3" fillId="0" borderId="0" xfId="54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7" fillId="33" borderId="43" xfId="0" applyNumberFormat="1" applyFont="1" applyFill="1" applyBorder="1" applyAlignment="1" applyProtection="1">
      <alignment vertical="top" wrapText="1"/>
      <protection locked="0"/>
    </xf>
    <xf numFmtId="49" fontId="7" fillId="33" borderId="51" xfId="0" applyNumberFormat="1" applyFont="1" applyFill="1" applyBorder="1" applyAlignment="1" applyProtection="1">
      <alignment vertical="top" wrapText="1"/>
      <protection locked="0"/>
    </xf>
    <xf numFmtId="49" fontId="3" fillId="33" borderId="43" xfId="54" applyNumberFormat="1" applyFont="1" applyFill="1" applyBorder="1" applyAlignment="1" applyProtection="1">
      <alignment horizontal="left" vertical="top" wrapText="1"/>
      <protection/>
    </xf>
    <xf numFmtId="49" fontId="3" fillId="33" borderId="51" xfId="54" applyNumberFormat="1" applyFont="1" applyFill="1" applyBorder="1" applyAlignment="1" applyProtection="1">
      <alignment horizontal="left" vertical="top" wrapText="1"/>
      <protection/>
    </xf>
    <xf numFmtId="49" fontId="7" fillId="33" borderId="43" xfId="0" applyNumberFormat="1" applyFont="1" applyFill="1" applyBorder="1" applyAlignment="1" applyProtection="1">
      <alignment horizontal="left" vertical="top" wrapText="1"/>
      <protection locked="0"/>
    </xf>
    <xf numFmtId="49" fontId="7" fillId="33" borderId="60" xfId="0" applyNumberFormat="1" applyFont="1" applyFill="1" applyBorder="1" applyAlignment="1" applyProtection="1">
      <alignment horizontal="left" vertical="top" wrapText="1"/>
      <protection locked="0"/>
    </xf>
    <xf numFmtId="49" fontId="7" fillId="33" borderId="51" xfId="0" applyNumberFormat="1" applyFont="1" applyFill="1" applyBorder="1" applyAlignment="1" applyProtection="1">
      <alignment horizontal="left" vertical="top" wrapText="1"/>
      <protection locked="0"/>
    </xf>
    <xf numFmtId="49" fontId="7" fillId="0" borderId="43" xfId="0" applyNumberFormat="1" applyFont="1" applyBorder="1" applyAlignment="1" applyProtection="1">
      <alignment horizontal="left" vertical="top" wrapText="1"/>
      <protection locked="0"/>
    </xf>
    <xf numFmtId="49" fontId="7" fillId="0" borderId="60" xfId="0" applyNumberFormat="1" applyFont="1" applyBorder="1" applyAlignment="1" applyProtection="1">
      <alignment horizontal="left" vertical="top" wrapText="1"/>
      <protection locked="0"/>
    </xf>
    <xf numFmtId="49" fontId="7" fillId="0" borderId="51" xfId="0" applyNumberFormat="1" applyFont="1" applyBorder="1" applyAlignment="1" applyProtection="1">
      <alignment horizontal="left" vertical="top" wrapText="1"/>
      <protection locked="0"/>
    </xf>
    <xf numFmtId="0" fontId="10" fillId="0" borderId="58" xfId="54" applyFont="1" applyBorder="1" applyAlignment="1" applyProtection="1">
      <alignment horizontal="center" vertical="center" wrapText="1"/>
      <protection/>
    </xf>
    <xf numFmtId="0" fontId="54" fillId="0" borderId="55" xfId="54" applyFont="1" applyBorder="1" applyAlignment="1" applyProtection="1">
      <alignment horizontal="center" vertical="center" wrapText="1"/>
      <protection/>
    </xf>
    <xf numFmtId="49" fontId="3" fillId="42" borderId="86" xfId="54" applyNumberFormat="1" applyFont="1" applyFill="1" applyBorder="1" applyAlignment="1" applyProtection="1">
      <alignment horizontal="left"/>
      <protection locked="0"/>
    </xf>
    <xf numFmtId="49" fontId="3" fillId="42" borderId="88" xfId="54" applyNumberFormat="1" applyFont="1" applyFill="1" applyBorder="1" applyAlignment="1" applyProtection="1">
      <alignment horizontal="left"/>
      <protection locked="0"/>
    </xf>
    <xf numFmtId="49" fontId="3" fillId="42" borderId="89" xfId="54" applyNumberFormat="1" applyFont="1" applyFill="1" applyBorder="1" applyAlignment="1" applyProtection="1">
      <alignment horizontal="left"/>
      <protection locked="0"/>
    </xf>
    <xf numFmtId="49" fontId="3" fillId="42" borderId="99" xfId="54" applyNumberFormat="1" applyFont="1" applyFill="1" applyBorder="1" applyAlignment="1" applyProtection="1">
      <alignment horizontal="left"/>
      <protection locked="0"/>
    </xf>
    <xf numFmtId="49" fontId="3" fillId="42" borderId="100" xfId="54" applyNumberFormat="1" applyFont="1" applyFill="1" applyBorder="1" applyAlignment="1" applyProtection="1">
      <alignment horizontal="left"/>
      <protection locked="0"/>
    </xf>
    <xf numFmtId="49" fontId="3" fillId="42" borderId="101" xfId="54" applyNumberFormat="1" applyFont="1" applyFill="1" applyBorder="1" applyAlignment="1" applyProtection="1">
      <alignment horizontal="left"/>
      <protection locked="0"/>
    </xf>
    <xf numFmtId="49" fontId="4" fillId="38" borderId="0" xfId="0" applyNumberFormat="1" applyFont="1" applyFill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4" fillId="33" borderId="71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3" borderId="7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tabSelected="1" zoomScale="75" zoomScaleNormal="75" zoomScaleSheetLayoutView="75" zoomScalePageLayoutView="0" workbookViewId="0" topLeftCell="A1">
      <pane xSplit="1" ySplit="6" topLeftCell="B13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6" sqref="B106:G106"/>
    </sheetView>
  </sheetViews>
  <sheetFormatPr defaultColWidth="12" defaultRowHeight="11.25"/>
  <cols>
    <col min="1" max="1" width="69.66015625" style="107" customWidth="1"/>
    <col min="2" max="2" width="22.66015625" style="107" customWidth="1"/>
    <col min="3" max="3" width="13" style="109" customWidth="1"/>
    <col min="4" max="4" width="22.66015625" style="107" customWidth="1"/>
    <col min="5" max="5" width="13" style="109" customWidth="1"/>
    <col min="6" max="6" width="22.66015625" style="110" customWidth="1"/>
    <col min="7" max="7" width="13.16015625" style="106" customWidth="1"/>
    <col min="8" max="8" width="58.5" style="136" customWidth="1"/>
    <col min="9" max="16384" width="12" style="107" customWidth="1"/>
  </cols>
  <sheetData>
    <row r="1" spans="1:8" s="1" customFormat="1" ht="30" customHeight="1">
      <c r="A1" s="332" t="s">
        <v>56</v>
      </c>
      <c r="B1" s="332"/>
      <c r="C1" s="332"/>
      <c r="D1" s="332"/>
      <c r="E1" s="332"/>
      <c r="F1" s="332"/>
      <c r="G1" s="332"/>
      <c r="H1" s="332"/>
    </row>
    <row r="2" spans="1:8" s="1" customFormat="1" ht="18" customHeight="1">
      <c r="A2" s="201" t="s">
        <v>100</v>
      </c>
      <c r="B2" s="339" t="s">
        <v>109</v>
      </c>
      <c r="C2" s="340"/>
      <c r="D2" s="340"/>
      <c r="E2" s="340"/>
      <c r="F2" s="340"/>
      <c r="G2" s="340"/>
      <c r="H2" s="340"/>
    </row>
    <row r="3" spans="1:8" s="1" customFormat="1" ht="21" customHeight="1">
      <c r="A3" s="201" t="s">
        <v>101</v>
      </c>
      <c r="B3" s="312" t="s">
        <v>110</v>
      </c>
      <c r="C3" s="313"/>
      <c r="D3" s="313"/>
      <c r="E3" s="313"/>
      <c r="F3" s="313"/>
      <c r="G3" s="313"/>
      <c r="H3" s="313"/>
    </row>
    <row r="4" spans="1:8" s="1" customFormat="1" ht="21" customHeight="1" thickBot="1">
      <c r="A4" s="202" t="s">
        <v>102</v>
      </c>
      <c r="B4" s="312" t="s">
        <v>111</v>
      </c>
      <c r="C4" s="313"/>
      <c r="D4" s="313"/>
      <c r="E4" s="313"/>
      <c r="F4" s="313"/>
      <c r="G4" s="313"/>
      <c r="H4" s="313"/>
    </row>
    <row r="5" spans="1:8" s="1" customFormat="1" ht="67.5" customHeight="1">
      <c r="A5" s="324" t="s">
        <v>105</v>
      </c>
      <c r="B5" s="333" t="s">
        <v>108</v>
      </c>
      <c r="C5" s="334"/>
      <c r="D5" s="335" t="s">
        <v>27</v>
      </c>
      <c r="E5" s="336"/>
      <c r="F5" s="337" t="s">
        <v>51</v>
      </c>
      <c r="G5" s="338"/>
      <c r="H5" s="316" t="s">
        <v>99</v>
      </c>
    </row>
    <row r="6" spans="1:8" s="7" customFormat="1" ht="15" customHeight="1" thickBot="1">
      <c r="A6" s="325"/>
      <c r="B6" s="2" t="s">
        <v>14</v>
      </c>
      <c r="C6" s="3" t="s">
        <v>11</v>
      </c>
      <c r="D6" s="4" t="s">
        <v>14</v>
      </c>
      <c r="E6" s="5" t="s">
        <v>11</v>
      </c>
      <c r="F6" s="6" t="s">
        <v>14</v>
      </c>
      <c r="G6" s="3" t="s">
        <v>11</v>
      </c>
      <c r="H6" s="317"/>
    </row>
    <row r="7" spans="1:8" s="7" customFormat="1" ht="15.75">
      <c r="A7" s="8" t="s">
        <v>44</v>
      </c>
      <c r="B7" s="118"/>
      <c r="C7" s="141"/>
      <c r="D7" s="119"/>
      <c r="E7" s="143"/>
      <c r="F7" s="145"/>
      <c r="G7" s="141"/>
      <c r="H7" s="319"/>
    </row>
    <row r="8" spans="1:8" s="7" customFormat="1" ht="15.75">
      <c r="A8" s="120" t="s">
        <v>77</v>
      </c>
      <c r="B8" s="112">
        <v>0</v>
      </c>
      <c r="C8" s="142"/>
      <c r="D8" s="113">
        <v>0</v>
      </c>
      <c r="E8" s="144"/>
      <c r="F8" s="146">
        <f aca="true" t="shared" si="0" ref="F8:F13">SUM(D8-B8)</f>
        <v>0</v>
      </c>
      <c r="G8" s="142"/>
      <c r="H8" s="319"/>
    </row>
    <row r="9" spans="1:8" s="7" customFormat="1" ht="15.75">
      <c r="A9" s="120" t="s">
        <v>112</v>
      </c>
      <c r="B9" s="112">
        <v>0</v>
      </c>
      <c r="C9" s="142"/>
      <c r="D9" s="113">
        <v>0</v>
      </c>
      <c r="E9" s="144"/>
      <c r="F9" s="146">
        <f t="shared" si="0"/>
        <v>0</v>
      </c>
      <c r="G9" s="142"/>
      <c r="H9" s="319"/>
    </row>
    <row r="10" spans="1:8" s="7" customFormat="1" ht="15.75">
      <c r="A10" s="120" t="s">
        <v>88</v>
      </c>
      <c r="B10" s="112">
        <v>0</v>
      </c>
      <c r="C10" s="142"/>
      <c r="D10" s="113">
        <v>0</v>
      </c>
      <c r="E10" s="144"/>
      <c r="F10" s="146">
        <f t="shared" si="0"/>
        <v>0</v>
      </c>
      <c r="G10" s="142"/>
      <c r="H10" s="319"/>
    </row>
    <row r="11" spans="1:8" s="7" customFormat="1" ht="15" customHeight="1">
      <c r="A11" s="111" t="s">
        <v>19</v>
      </c>
      <c r="B11" s="112">
        <v>0</v>
      </c>
      <c r="C11" s="142"/>
      <c r="D11" s="113">
        <v>0</v>
      </c>
      <c r="E11" s="144"/>
      <c r="F11" s="146">
        <f t="shared" si="0"/>
        <v>0</v>
      </c>
      <c r="G11" s="142"/>
      <c r="H11" s="319"/>
    </row>
    <row r="12" spans="1:8" s="7" customFormat="1" ht="15.75">
      <c r="A12" s="111" t="s">
        <v>42</v>
      </c>
      <c r="B12" s="112">
        <v>0</v>
      </c>
      <c r="C12" s="142"/>
      <c r="D12" s="113">
        <v>0</v>
      </c>
      <c r="E12" s="144"/>
      <c r="F12" s="146">
        <f t="shared" si="0"/>
        <v>0</v>
      </c>
      <c r="G12" s="142"/>
      <c r="H12" s="319"/>
    </row>
    <row r="13" spans="1:8" s="14" customFormat="1" ht="16.5" thickBot="1">
      <c r="A13" s="9" t="s">
        <v>1</v>
      </c>
      <c r="B13" s="10">
        <f>SUM(B8:B12)</f>
        <v>0</v>
      </c>
      <c r="C13" s="11">
        <f>SUM(B13/B35)</f>
        <v>0</v>
      </c>
      <c r="D13" s="12">
        <f>SUM(D8:D12)</f>
        <v>0</v>
      </c>
      <c r="E13" s="13" t="e">
        <f>SUM(D13/D35)</f>
        <v>#DIV/0!</v>
      </c>
      <c r="F13" s="147">
        <f t="shared" si="0"/>
        <v>0</v>
      </c>
      <c r="G13" s="148" t="e">
        <f>SUM(D13-B13)/B13</f>
        <v>#DIV/0!</v>
      </c>
      <c r="H13" s="320"/>
    </row>
    <row r="14" spans="1:8" s="18" customFormat="1" ht="15.75">
      <c r="A14" s="15"/>
      <c r="B14" s="16"/>
      <c r="C14" s="17"/>
      <c r="D14" s="16"/>
      <c r="E14" s="17"/>
      <c r="F14" s="42"/>
      <c r="G14" s="44"/>
      <c r="H14" s="130"/>
    </row>
    <row r="15" spans="1:8" s="7" customFormat="1" ht="16.5" thickBot="1">
      <c r="A15" s="184" t="s">
        <v>75</v>
      </c>
      <c r="B15" s="16"/>
      <c r="C15" s="17"/>
      <c r="D15" s="16"/>
      <c r="E15" s="17"/>
      <c r="F15" s="42"/>
      <c r="G15" s="44"/>
      <c r="H15" s="130"/>
    </row>
    <row r="16" spans="1:8" s="7" customFormat="1" ht="15.75">
      <c r="A16" s="114" t="s">
        <v>28</v>
      </c>
      <c r="B16" s="169">
        <v>0</v>
      </c>
      <c r="C16" s="19"/>
      <c r="D16" s="172">
        <v>0</v>
      </c>
      <c r="E16" s="20"/>
      <c r="F16" s="149">
        <f>SUM(D16-B16)</f>
        <v>0</v>
      </c>
      <c r="G16" s="150"/>
      <c r="H16" s="314"/>
    </row>
    <row r="17" spans="1:8" s="27" customFormat="1" ht="16.5" thickBot="1">
      <c r="A17" s="31" t="s">
        <v>78</v>
      </c>
      <c r="B17" s="168">
        <f>SUM(B16:B16)</f>
        <v>0</v>
      </c>
      <c r="C17" s="24">
        <f>SUM(B17/B35)</f>
        <v>0</v>
      </c>
      <c r="D17" s="171">
        <f>SUM(D16:D16)</f>
        <v>0</v>
      </c>
      <c r="E17" s="26" t="e">
        <f>SUM(D17/D35)</f>
        <v>#DIV/0!</v>
      </c>
      <c r="F17" s="151">
        <f>SUM(D17-B17)</f>
        <v>0</v>
      </c>
      <c r="G17" s="152" t="e">
        <f>SUM(D17-B17)/B17</f>
        <v>#DIV/0!</v>
      </c>
      <c r="H17" s="315"/>
    </row>
    <row r="18" spans="1:8" s="18" customFormat="1" ht="15.75">
      <c r="A18" s="15"/>
      <c r="B18" s="16"/>
      <c r="C18" s="17"/>
      <c r="D18" s="16"/>
      <c r="E18" s="17"/>
      <c r="F18" s="42"/>
      <c r="G18" s="44"/>
      <c r="H18" s="130"/>
    </row>
    <row r="19" spans="1:8" s="7" customFormat="1" ht="16.5" thickBot="1">
      <c r="A19" s="184" t="s">
        <v>80</v>
      </c>
      <c r="B19" s="16"/>
      <c r="C19" s="17"/>
      <c r="D19" s="16"/>
      <c r="E19" s="17"/>
      <c r="F19" s="42"/>
      <c r="G19" s="44"/>
      <c r="H19" s="130"/>
    </row>
    <row r="20" spans="1:8" s="7" customFormat="1" ht="15.75">
      <c r="A20" s="140" t="s">
        <v>58</v>
      </c>
      <c r="B20" s="169">
        <v>0</v>
      </c>
      <c r="C20" s="19"/>
      <c r="D20" s="172">
        <v>0</v>
      </c>
      <c r="E20" s="20"/>
      <c r="F20" s="149">
        <f>SUM(D20-B20)</f>
        <v>0</v>
      </c>
      <c r="G20" s="150"/>
      <c r="H20" s="314"/>
    </row>
    <row r="21" spans="1:8" s="27" customFormat="1" ht="16.5" thickBot="1">
      <c r="A21" s="31" t="s">
        <v>81</v>
      </c>
      <c r="B21" s="168">
        <f>SUM(B20:B20)</f>
        <v>0</v>
      </c>
      <c r="C21" s="24">
        <f>SUM(B21/B35)</f>
        <v>0</v>
      </c>
      <c r="D21" s="171">
        <f>SUM(D20:D20)</f>
        <v>0</v>
      </c>
      <c r="E21" s="26" t="e">
        <f>SUM(D21/D35)</f>
        <v>#DIV/0!</v>
      </c>
      <c r="F21" s="151">
        <f>SUM(D21-B21)</f>
        <v>0</v>
      </c>
      <c r="G21" s="152" t="e">
        <f>SUM(D21-B21)/B21</f>
        <v>#DIV/0!</v>
      </c>
      <c r="H21" s="315"/>
    </row>
    <row r="22" spans="1:8" s="18" customFormat="1" ht="15.75">
      <c r="A22" s="15"/>
      <c r="B22" s="16"/>
      <c r="C22" s="17"/>
      <c r="D22" s="16"/>
      <c r="E22" s="17"/>
      <c r="F22" s="42"/>
      <c r="G22" s="44"/>
      <c r="H22" s="130"/>
    </row>
    <row r="23" spans="1:8" s="7" customFormat="1" ht="16.5" thickBot="1">
      <c r="A23" s="184" t="s">
        <v>82</v>
      </c>
      <c r="B23" s="16"/>
      <c r="C23" s="17"/>
      <c r="D23" s="16"/>
      <c r="E23" s="17"/>
      <c r="F23" s="42"/>
      <c r="G23" s="44"/>
      <c r="H23" s="130"/>
    </row>
    <row r="24" spans="1:8" s="7" customFormat="1" ht="15.75">
      <c r="A24" s="140" t="s">
        <v>83</v>
      </c>
      <c r="B24" s="169">
        <v>0</v>
      </c>
      <c r="C24" s="19"/>
      <c r="D24" s="172">
        <v>0</v>
      </c>
      <c r="E24" s="20"/>
      <c r="F24" s="149">
        <f>SUM(D24-B24)</f>
        <v>0</v>
      </c>
      <c r="G24" s="150"/>
      <c r="H24" s="314"/>
    </row>
    <row r="25" spans="1:8" s="27" customFormat="1" ht="16.5" thickBot="1">
      <c r="A25" s="31" t="s">
        <v>84</v>
      </c>
      <c r="B25" s="168">
        <f>SUM(B24:B24)</f>
        <v>0</v>
      </c>
      <c r="C25" s="24">
        <f>SUM(B25/B35)</f>
        <v>0</v>
      </c>
      <c r="D25" s="171">
        <f>SUM(D24:D24)</f>
        <v>0</v>
      </c>
      <c r="E25" s="26" t="e">
        <f>SUM(D25/D35)</f>
        <v>#DIV/0!</v>
      </c>
      <c r="F25" s="151">
        <f>SUM(D25-B25)</f>
        <v>0</v>
      </c>
      <c r="G25" s="152" t="e">
        <f>SUM(D25-B25)/B25</f>
        <v>#DIV/0!</v>
      </c>
      <c r="H25" s="315"/>
    </row>
    <row r="26" spans="1:8" s="18" customFormat="1" ht="15.75">
      <c r="A26" s="15"/>
      <c r="B26" s="16"/>
      <c r="C26" s="17"/>
      <c r="D26" s="16"/>
      <c r="E26" s="17"/>
      <c r="F26" s="42"/>
      <c r="G26" s="44"/>
      <c r="H26" s="130"/>
    </row>
    <row r="27" spans="1:8" s="7" customFormat="1" ht="16.5" thickBot="1">
      <c r="A27" s="184" t="s">
        <v>76</v>
      </c>
      <c r="B27" s="16"/>
      <c r="C27" s="17"/>
      <c r="D27" s="16"/>
      <c r="E27" s="17"/>
      <c r="F27" s="42"/>
      <c r="G27" s="44"/>
      <c r="H27" s="130"/>
    </row>
    <row r="28" spans="1:8" s="7" customFormat="1" ht="15.75">
      <c r="A28" s="114" t="s">
        <v>20</v>
      </c>
      <c r="B28" s="169">
        <v>0</v>
      </c>
      <c r="C28" s="19"/>
      <c r="D28" s="172">
        <v>0</v>
      </c>
      <c r="E28" s="20"/>
      <c r="F28" s="149">
        <f aca="true" t="shared" si="1" ref="F28:F33">SUM(D28-B28)</f>
        <v>0</v>
      </c>
      <c r="G28" s="150"/>
      <c r="H28" s="318"/>
    </row>
    <row r="29" spans="1:8" s="7" customFormat="1" ht="15.75">
      <c r="A29" s="115" t="s">
        <v>21</v>
      </c>
      <c r="B29" s="170">
        <v>0</v>
      </c>
      <c r="C29" s="21"/>
      <c r="D29" s="173">
        <v>0</v>
      </c>
      <c r="E29" s="22"/>
      <c r="F29" s="30">
        <f t="shared" si="1"/>
        <v>0</v>
      </c>
      <c r="G29" s="28"/>
      <c r="H29" s="319"/>
    </row>
    <row r="30" spans="1:8" s="7" customFormat="1" ht="15.75">
      <c r="A30" s="121" t="s">
        <v>17</v>
      </c>
      <c r="B30" s="170">
        <v>0</v>
      </c>
      <c r="C30" s="21"/>
      <c r="D30" s="173">
        <v>0</v>
      </c>
      <c r="E30" s="22"/>
      <c r="F30" s="30">
        <f t="shared" si="1"/>
        <v>0</v>
      </c>
      <c r="G30" s="28"/>
      <c r="H30" s="319"/>
    </row>
    <row r="31" spans="1:8" s="7" customFormat="1" ht="15.75">
      <c r="A31" s="129" t="s">
        <v>61</v>
      </c>
      <c r="B31" s="170">
        <v>250</v>
      </c>
      <c r="C31" s="21"/>
      <c r="D31" s="173">
        <v>0</v>
      </c>
      <c r="E31" s="22"/>
      <c r="F31" s="30">
        <f t="shared" si="1"/>
        <v>-250</v>
      </c>
      <c r="G31" s="28"/>
      <c r="H31" s="319"/>
    </row>
    <row r="32" spans="1:8" s="18" customFormat="1" ht="15.75">
      <c r="A32" s="128" t="s">
        <v>29</v>
      </c>
      <c r="B32" s="170">
        <v>0</v>
      </c>
      <c r="C32" s="28"/>
      <c r="D32" s="173">
        <v>0</v>
      </c>
      <c r="E32" s="29"/>
      <c r="F32" s="30">
        <f t="shared" si="1"/>
        <v>0</v>
      </c>
      <c r="G32" s="28"/>
      <c r="H32" s="319"/>
    </row>
    <row r="33" spans="1:8" s="27" customFormat="1" ht="16.5" thickBot="1">
      <c r="A33" s="31" t="s">
        <v>79</v>
      </c>
      <c r="B33" s="23">
        <f>SUM(B28:B32)</f>
        <v>250</v>
      </c>
      <c r="C33" s="24">
        <f>SUM(B33/B35)</f>
        <v>1</v>
      </c>
      <c r="D33" s="25">
        <f>SUM(D28:D32)</f>
        <v>0</v>
      </c>
      <c r="E33" s="26" t="e">
        <f>SUM(D33/D35)</f>
        <v>#DIV/0!</v>
      </c>
      <c r="F33" s="151">
        <f t="shared" si="1"/>
        <v>-250</v>
      </c>
      <c r="G33" s="152">
        <f>SUM(D33-B33)/B33</f>
        <v>-1</v>
      </c>
      <c r="H33" s="320"/>
    </row>
    <row r="34" spans="1:8" s="14" customFormat="1" ht="16.5" thickBot="1">
      <c r="A34" s="122"/>
      <c r="B34" s="33"/>
      <c r="C34" s="32"/>
      <c r="D34" s="33"/>
      <c r="E34" s="32"/>
      <c r="F34" s="153"/>
      <c r="G34" s="154"/>
      <c r="H34" s="131"/>
    </row>
    <row r="35" spans="1:8" s="7" customFormat="1" ht="25.5" customHeight="1" thickBot="1">
      <c r="A35" s="34" t="s">
        <v>23</v>
      </c>
      <c r="B35" s="35">
        <f>SUM(B13+B17+B21+B25+B33)</f>
        <v>250</v>
      </c>
      <c r="C35" s="36">
        <f>SUM(C13:C33)</f>
        <v>1</v>
      </c>
      <c r="D35" s="37">
        <f>SUM(D13+D17+D21+D25+D33)</f>
        <v>0</v>
      </c>
      <c r="E35" s="38" t="e">
        <f>SUM(E13:E33)</f>
        <v>#DIV/0!</v>
      </c>
      <c r="F35" s="155">
        <f>SUM(D35-B35)</f>
        <v>-250</v>
      </c>
      <c r="G35" s="156">
        <f>SUM(D35-B35)/B35</f>
        <v>-1</v>
      </c>
      <c r="H35" s="130"/>
    </row>
    <row r="36" spans="1:8" s="18" customFormat="1" ht="18" customHeight="1">
      <c r="A36" s="39"/>
      <c r="B36" s="40"/>
      <c r="C36" s="41"/>
      <c r="D36" s="40"/>
      <c r="E36" s="41"/>
      <c r="F36" s="40"/>
      <c r="G36" s="41"/>
      <c r="H36" s="132"/>
    </row>
    <row r="37" spans="1:8" s="7" customFormat="1" ht="15" customHeight="1">
      <c r="A37" s="43" t="s">
        <v>53</v>
      </c>
      <c r="B37" s="42"/>
      <c r="C37" s="44"/>
      <c r="D37" s="42"/>
      <c r="E37" s="44"/>
      <c r="F37" s="42"/>
      <c r="G37" s="44"/>
      <c r="H37" s="318"/>
    </row>
    <row r="38" spans="1:8" s="7" customFormat="1" ht="15" customHeight="1" thickBot="1">
      <c r="A38" s="45" t="s">
        <v>52</v>
      </c>
      <c r="B38" s="42"/>
      <c r="C38" s="44"/>
      <c r="D38" s="42"/>
      <c r="E38" s="44"/>
      <c r="F38" s="42"/>
      <c r="G38" s="44"/>
      <c r="H38" s="319"/>
    </row>
    <row r="39" spans="1:8" s="7" customFormat="1" ht="15.75">
      <c r="A39" s="114" t="s">
        <v>35</v>
      </c>
      <c r="B39" s="174">
        <v>0</v>
      </c>
      <c r="C39" s="46"/>
      <c r="D39" s="178">
        <v>0</v>
      </c>
      <c r="E39" s="20"/>
      <c r="F39" s="149">
        <f aca="true" t="shared" si="2" ref="F39:F49">SUM(D39-B39)</f>
        <v>0</v>
      </c>
      <c r="G39" s="157"/>
      <c r="H39" s="319"/>
    </row>
    <row r="40" spans="1:8" s="7" customFormat="1" ht="15.75">
      <c r="A40" s="115" t="s">
        <v>16</v>
      </c>
      <c r="B40" s="175">
        <v>0</v>
      </c>
      <c r="C40" s="21"/>
      <c r="D40" s="179">
        <v>0</v>
      </c>
      <c r="E40" s="22"/>
      <c r="F40" s="30">
        <f t="shared" si="2"/>
        <v>0</v>
      </c>
      <c r="G40" s="29"/>
      <c r="H40" s="319"/>
    </row>
    <row r="41" spans="1:8" s="7" customFormat="1" ht="15.75">
      <c r="A41" s="115" t="s">
        <v>18</v>
      </c>
      <c r="B41" s="175">
        <v>1000</v>
      </c>
      <c r="C41" s="21"/>
      <c r="D41" s="179">
        <v>0</v>
      </c>
      <c r="E41" s="22"/>
      <c r="F41" s="30">
        <f t="shared" si="2"/>
        <v>-1000</v>
      </c>
      <c r="G41" s="29"/>
      <c r="H41" s="319"/>
    </row>
    <row r="42" spans="1:8" s="7" customFormat="1" ht="15.75">
      <c r="A42" s="115" t="s">
        <v>36</v>
      </c>
      <c r="B42" s="175">
        <v>0</v>
      </c>
      <c r="C42" s="21"/>
      <c r="D42" s="179">
        <v>0</v>
      </c>
      <c r="E42" s="22"/>
      <c r="F42" s="30">
        <f t="shared" si="2"/>
        <v>0</v>
      </c>
      <c r="G42" s="29"/>
      <c r="H42" s="319"/>
    </row>
    <row r="43" spans="1:8" s="7" customFormat="1" ht="15.75">
      <c r="A43" s="115" t="s">
        <v>37</v>
      </c>
      <c r="B43" s="175">
        <v>0</v>
      </c>
      <c r="C43" s="21"/>
      <c r="D43" s="179">
        <v>0</v>
      </c>
      <c r="E43" s="22"/>
      <c r="F43" s="30">
        <f t="shared" si="2"/>
        <v>0</v>
      </c>
      <c r="G43" s="29"/>
      <c r="H43" s="319"/>
    </row>
    <row r="44" spans="1:8" s="7" customFormat="1" ht="15.75">
      <c r="A44" s="116" t="s">
        <v>55</v>
      </c>
      <c r="B44" s="175">
        <v>0</v>
      </c>
      <c r="C44" s="21"/>
      <c r="D44" s="179">
        <v>0</v>
      </c>
      <c r="E44" s="22"/>
      <c r="F44" s="30">
        <f t="shared" si="2"/>
        <v>0</v>
      </c>
      <c r="G44" s="29"/>
      <c r="H44" s="319"/>
    </row>
    <row r="45" spans="1:8" s="7" customFormat="1" ht="15.75">
      <c r="A45" s="115" t="s">
        <v>38</v>
      </c>
      <c r="B45" s="175">
        <v>0</v>
      </c>
      <c r="C45" s="21"/>
      <c r="D45" s="179">
        <v>0</v>
      </c>
      <c r="E45" s="22"/>
      <c r="F45" s="30">
        <f t="shared" si="2"/>
        <v>0</v>
      </c>
      <c r="G45" s="29"/>
      <c r="H45" s="319"/>
    </row>
    <row r="46" spans="1:8" s="7" customFormat="1" ht="15.75">
      <c r="A46" s="115" t="s">
        <v>6</v>
      </c>
      <c r="B46" s="175">
        <v>500</v>
      </c>
      <c r="C46" s="21"/>
      <c r="D46" s="179">
        <v>0</v>
      </c>
      <c r="E46" s="22"/>
      <c r="F46" s="30">
        <f t="shared" si="2"/>
        <v>-500</v>
      </c>
      <c r="G46" s="29"/>
      <c r="H46" s="319"/>
    </row>
    <row r="47" spans="1:8" s="7" customFormat="1" ht="15.75">
      <c r="A47" s="115" t="s">
        <v>31</v>
      </c>
      <c r="B47" s="175">
        <v>0</v>
      </c>
      <c r="C47" s="21"/>
      <c r="D47" s="179">
        <v>0</v>
      </c>
      <c r="E47" s="22"/>
      <c r="F47" s="30">
        <f t="shared" si="2"/>
        <v>0</v>
      </c>
      <c r="G47" s="29"/>
      <c r="H47" s="319"/>
    </row>
    <row r="48" spans="1:8" s="7" customFormat="1" ht="15.75">
      <c r="A48" s="115" t="s">
        <v>32</v>
      </c>
      <c r="B48" s="175">
        <v>0</v>
      </c>
      <c r="C48" s="21"/>
      <c r="D48" s="179">
        <v>0</v>
      </c>
      <c r="E48" s="22"/>
      <c r="F48" s="30">
        <f t="shared" si="2"/>
        <v>0</v>
      </c>
      <c r="G48" s="29"/>
      <c r="H48" s="319"/>
    </row>
    <row r="49" spans="1:8" s="7" customFormat="1" ht="15.75">
      <c r="A49" s="116" t="s">
        <v>62</v>
      </c>
      <c r="B49" s="175">
        <v>0</v>
      </c>
      <c r="C49" s="21"/>
      <c r="D49" s="179">
        <v>0</v>
      </c>
      <c r="E49" s="22"/>
      <c r="F49" s="30">
        <f t="shared" si="2"/>
        <v>0</v>
      </c>
      <c r="G49" s="29"/>
      <c r="H49" s="319"/>
    </row>
    <row r="50" spans="1:8" s="27" customFormat="1" ht="16.5" thickBot="1">
      <c r="A50" s="47" t="s">
        <v>2</v>
      </c>
      <c r="B50" s="48">
        <f>SUM(B39:B49)</f>
        <v>1500</v>
      </c>
      <c r="C50" s="49">
        <f>SUM(B50/B89)</f>
        <v>0.6</v>
      </c>
      <c r="D50" s="177">
        <f>SUM(D39:D49)</f>
        <v>0</v>
      </c>
      <c r="E50" s="50" t="e">
        <f>SUM(D50/D89)</f>
        <v>#DIV/0!</v>
      </c>
      <c r="F50" s="151">
        <f>SUM(F39:F49)</f>
        <v>-1500</v>
      </c>
      <c r="G50" s="158">
        <f>SUM(D50-B50)/B50</f>
        <v>-1</v>
      </c>
      <c r="H50" s="320"/>
    </row>
    <row r="51" spans="1:8" s="18" customFormat="1" ht="15.75">
      <c r="A51" s="52"/>
      <c r="B51" s="16"/>
      <c r="C51" s="17"/>
      <c r="D51" s="16"/>
      <c r="E51" s="17"/>
      <c r="F51" s="42"/>
      <c r="G51" s="44"/>
      <c r="H51" s="130"/>
    </row>
    <row r="52" spans="1:8" s="7" customFormat="1" ht="16.5" thickBot="1">
      <c r="A52" s="53" t="s">
        <v>49</v>
      </c>
      <c r="B52" s="42"/>
      <c r="C52" s="17"/>
      <c r="D52" s="16"/>
      <c r="E52" s="17"/>
      <c r="F52" s="42"/>
      <c r="G52" s="44"/>
      <c r="H52" s="133"/>
    </row>
    <row r="53" spans="1:8" s="7" customFormat="1" ht="15.75">
      <c r="A53" s="183" t="s">
        <v>63</v>
      </c>
      <c r="B53" s="174">
        <v>0</v>
      </c>
      <c r="C53" s="19"/>
      <c r="D53" s="178">
        <v>0</v>
      </c>
      <c r="E53" s="20"/>
      <c r="F53" s="149">
        <f aca="true" t="shared" si="3" ref="F53:F68">SUM(D53-B53)</f>
        <v>0</v>
      </c>
      <c r="G53" s="150"/>
      <c r="H53" s="318"/>
    </row>
    <row r="54" spans="1:8" s="7" customFormat="1" ht="15.75">
      <c r="A54" s="126" t="s">
        <v>64</v>
      </c>
      <c r="B54" s="175">
        <v>0</v>
      </c>
      <c r="C54" s="21"/>
      <c r="D54" s="179">
        <v>0</v>
      </c>
      <c r="E54" s="22"/>
      <c r="F54" s="30">
        <f t="shared" si="3"/>
        <v>0</v>
      </c>
      <c r="G54" s="28"/>
      <c r="H54" s="319"/>
    </row>
    <row r="55" spans="1:8" s="7" customFormat="1" ht="15.75">
      <c r="A55" s="126" t="s">
        <v>65</v>
      </c>
      <c r="B55" s="175">
        <v>400</v>
      </c>
      <c r="C55" s="21"/>
      <c r="D55" s="179">
        <v>0</v>
      </c>
      <c r="E55" s="22"/>
      <c r="F55" s="30">
        <f t="shared" si="3"/>
        <v>-400</v>
      </c>
      <c r="G55" s="28"/>
      <c r="H55" s="319"/>
    </row>
    <row r="56" spans="1:8" s="7" customFormat="1" ht="15.75">
      <c r="A56" s="126" t="s">
        <v>9</v>
      </c>
      <c r="B56" s="175">
        <v>0</v>
      </c>
      <c r="C56" s="21"/>
      <c r="D56" s="179">
        <v>0</v>
      </c>
      <c r="E56" s="22"/>
      <c r="F56" s="30">
        <f t="shared" si="3"/>
        <v>0</v>
      </c>
      <c r="G56" s="28"/>
      <c r="H56" s="319"/>
    </row>
    <row r="57" spans="1:8" s="7" customFormat="1" ht="15.75">
      <c r="A57" s="126" t="s">
        <v>66</v>
      </c>
      <c r="B57" s="175">
        <v>0</v>
      </c>
      <c r="C57" s="21"/>
      <c r="D57" s="179">
        <v>0</v>
      </c>
      <c r="E57" s="22"/>
      <c r="F57" s="30">
        <f t="shared" si="3"/>
        <v>0</v>
      </c>
      <c r="G57" s="28"/>
      <c r="H57" s="319"/>
    </row>
    <row r="58" spans="1:8" s="7" customFormat="1" ht="15.75">
      <c r="A58" s="126" t="s">
        <v>67</v>
      </c>
      <c r="B58" s="175">
        <v>0</v>
      </c>
      <c r="C58" s="21"/>
      <c r="D58" s="179">
        <v>0</v>
      </c>
      <c r="E58" s="22"/>
      <c r="F58" s="30">
        <f t="shared" si="3"/>
        <v>0</v>
      </c>
      <c r="G58" s="28"/>
      <c r="H58" s="319"/>
    </row>
    <row r="59" spans="1:8" s="7" customFormat="1" ht="15.75">
      <c r="A59" s="126" t="s">
        <v>68</v>
      </c>
      <c r="B59" s="175">
        <v>300</v>
      </c>
      <c r="C59" s="21"/>
      <c r="D59" s="179">
        <v>0</v>
      </c>
      <c r="E59" s="22"/>
      <c r="F59" s="30">
        <f t="shared" si="3"/>
        <v>-300</v>
      </c>
      <c r="G59" s="28"/>
      <c r="H59" s="319"/>
    </row>
    <row r="60" spans="1:8" s="7" customFormat="1" ht="15.75">
      <c r="A60" s="126" t="s">
        <v>69</v>
      </c>
      <c r="B60" s="175">
        <v>0</v>
      </c>
      <c r="C60" s="21"/>
      <c r="D60" s="179">
        <v>0</v>
      </c>
      <c r="E60" s="22"/>
      <c r="F60" s="30">
        <f t="shared" si="3"/>
        <v>0</v>
      </c>
      <c r="G60" s="28"/>
      <c r="H60" s="319"/>
    </row>
    <row r="61" spans="1:8" s="7" customFormat="1" ht="15.75">
      <c r="A61" s="121" t="s">
        <v>39</v>
      </c>
      <c r="B61" s="175">
        <v>0</v>
      </c>
      <c r="C61" s="21"/>
      <c r="D61" s="179">
        <v>0</v>
      </c>
      <c r="E61" s="22"/>
      <c r="F61" s="30">
        <f t="shared" si="3"/>
        <v>0</v>
      </c>
      <c r="G61" s="28"/>
      <c r="H61" s="319"/>
    </row>
    <row r="62" spans="1:8" s="7" customFormat="1" ht="15.75">
      <c r="A62" s="121" t="s">
        <v>40</v>
      </c>
      <c r="B62" s="175">
        <v>0</v>
      </c>
      <c r="C62" s="21"/>
      <c r="D62" s="179">
        <v>0</v>
      </c>
      <c r="E62" s="22"/>
      <c r="F62" s="30">
        <f t="shared" si="3"/>
        <v>0</v>
      </c>
      <c r="G62" s="28"/>
      <c r="H62" s="319"/>
    </row>
    <row r="63" spans="1:8" s="7" customFormat="1" ht="15.75">
      <c r="A63" s="121" t="s">
        <v>30</v>
      </c>
      <c r="B63" s="175">
        <v>0</v>
      </c>
      <c r="C63" s="21"/>
      <c r="D63" s="179">
        <v>0</v>
      </c>
      <c r="E63" s="22"/>
      <c r="F63" s="30">
        <f t="shared" si="3"/>
        <v>0</v>
      </c>
      <c r="G63" s="28"/>
      <c r="H63" s="319"/>
    </row>
    <row r="64" spans="1:8" s="7" customFormat="1" ht="15.75">
      <c r="A64" s="121" t="s">
        <v>41</v>
      </c>
      <c r="B64" s="175">
        <v>0</v>
      </c>
      <c r="C64" s="21"/>
      <c r="D64" s="179">
        <v>0</v>
      </c>
      <c r="E64" s="22"/>
      <c r="F64" s="30">
        <f t="shared" si="3"/>
        <v>0</v>
      </c>
      <c r="G64" s="28"/>
      <c r="H64" s="319"/>
    </row>
    <row r="65" spans="1:8" s="7" customFormat="1" ht="15.75">
      <c r="A65" s="126" t="s">
        <v>57</v>
      </c>
      <c r="B65" s="175">
        <v>0</v>
      </c>
      <c r="C65" s="21"/>
      <c r="D65" s="179">
        <v>0</v>
      </c>
      <c r="E65" s="22"/>
      <c r="F65" s="30">
        <f t="shared" si="3"/>
        <v>0</v>
      </c>
      <c r="G65" s="28"/>
      <c r="H65" s="319"/>
    </row>
    <row r="66" spans="1:8" s="7" customFormat="1" ht="15.75">
      <c r="A66" s="126" t="s">
        <v>57</v>
      </c>
      <c r="B66" s="175">
        <v>0</v>
      </c>
      <c r="C66" s="21"/>
      <c r="D66" s="179">
        <v>0</v>
      </c>
      <c r="E66" s="22"/>
      <c r="F66" s="30">
        <f t="shared" si="3"/>
        <v>0</v>
      </c>
      <c r="G66" s="28"/>
      <c r="H66" s="319"/>
    </row>
    <row r="67" spans="1:8" s="7" customFormat="1" ht="15.75">
      <c r="A67" s="121"/>
      <c r="B67" s="175">
        <v>0</v>
      </c>
      <c r="C67" s="21"/>
      <c r="D67" s="179">
        <v>0</v>
      </c>
      <c r="E67" s="22"/>
      <c r="F67" s="30">
        <f t="shared" si="3"/>
        <v>0</v>
      </c>
      <c r="G67" s="28"/>
      <c r="H67" s="319"/>
    </row>
    <row r="68" spans="1:8" s="7" customFormat="1" ht="15.75">
      <c r="A68" s="137"/>
      <c r="B68" s="175">
        <v>0</v>
      </c>
      <c r="C68" s="21"/>
      <c r="D68" s="179">
        <v>0</v>
      </c>
      <c r="E68" s="22"/>
      <c r="F68" s="30">
        <f t="shared" si="3"/>
        <v>0</v>
      </c>
      <c r="G68" s="28"/>
      <c r="H68" s="319"/>
    </row>
    <row r="69" spans="1:8" s="27" customFormat="1" ht="16.5" thickBot="1">
      <c r="A69" s="54" t="s">
        <v>48</v>
      </c>
      <c r="B69" s="48">
        <f>SUM(B53:B68)</f>
        <v>700</v>
      </c>
      <c r="C69" s="55">
        <f>SUM(B69/B89)</f>
        <v>0.28</v>
      </c>
      <c r="D69" s="51">
        <f>SUM(D53:D68)</f>
        <v>0</v>
      </c>
      <c r="E69" s="56" t="e">
        <f>SUM(D69/D89)</f>
        <v>#DIV/0!</v>
      </c>
      <c r="F69" s="151">
        <f>SUM(F53:F68)</f>
        <v>-700</v>
      </c>
      <c r="G69" s="159">
        <f>SUM(D69-B69)/B69</f>
        <v>-1</v>
      </c>
      <c r="H69" s="320"/>
    </row>
    <row r="70" spans="1:8" s="18" customFormat="1" ht="15.75">
      <c r="A70" s="52"/>
      <c r="B70" s="16"/>
      <c r="C70" s="17"/>
      <c r="D70" s="16"/>
      <c r="E70" s="17"/>
      <c r="F70" s="42"/>
      <c r="G70" s="44"/>
      <c r="H70" s="130"/>
    </row>
    <row r="71" spans="1:8" s="7" customFormat="1" ht="16.5" thickBot="1">
      <c r="A71" s="57" t="s">
        <v>0</v>
      </c>
      <c r="B71" s="16"/>
      <c r="C71" s="17"/>
      <c r="D71" s="16"/>
      <c r="E71" s="17"/>
      <c r="F71" s="42"/>
      <c r="G71" s="44"/>
      <c r="H71" s="130"/>
    </row>
    <row r="72" spans="1:8" s="62" customFormat="1" ht="15.75">
      <c r="A72" s="125" t="s">
        <v>5</v>
      </c>
      <c r="B72" s="176">
        <v>0</v>
      </c>
      <c r="C72" s="127"/>
      <c r="D72" s="180">
        <v>0</v>
      </c>
      <c r="E72" s="19"/>
      <c r="F72" s="149">
        <f aca="true" t="shared" si="4" ref="F72:F77">SUM(D72-B72)</f>
        <v>0</v>
      </c>
      <c r="G72" s="160"/>
      <c r="H72" s="321" t="s">
        <v>114</v>
      </c>
    </row>
    <row r="73" spans="1:8" s="7" customFormat="1" ht="15.75">
      <c r="A73" s="115" t="s">
        <v>4</v>
      </c>
      <c r="B73" s="175">
        <v>0</v>
      </c>
      <c r="C73" s="21"/>
      <c r="D73" s="179">
        <v>0</v>
      </c>
      <c r="E73" s="22"/>
      <c r="F73" s="30">
        <f t="shared" si="4"/>
        <v>0</v>
      </c>
      <c r="G73" s="28"/>
      <c r="H73" s="322"/>
    </row>
    <row r="74" spans="1:8" s="7" customFormat="1" ht="15.75">
      <c r="A74" s="116" t="s">
        <v>54</v>
      </c>
      <c r="B74" s="175">
        <v>0</v>
      </c>
      <c r="C74" s="21"/>
      <c r="D74" s="179">
        <v>0</v>
      </c>
      <c r="E74" s="22"/>
      <c r="F74" s="30">
        <f t="shared" si="4"/>
        <v>0</v>
      </c>
      <c r="G74" s="28"/>
      <c r="H74" s="322"/>
    </row>
    <row r="75" spans="1:8" s="7" customFormat="1" ht="15.75">
      <c r="A75" s="115" t="s">
        <v>33</v>
      </c>
      <c r="B75" s="175">
        <v>0</v>
      </c>
      <c r="C75" s="21"/>
      <c r="D75" s="179">
        <v>0</v>
      </c>
      <c r="E75" s="22"/>
      <c r="F75" s="30">
        <f t="shared" si="4"/>
        <v>0</v>
      </c>
      <c r="G75" s="28"/>
      <c r="H75" s="322"/>
    </row>
    <row r="76" spans="1:8" s="7" customFormat="1" ht="15.75">
      <c r="A76" s="116" t="s">
        <v>70</v>
      </c>
      <c r="B76" s="175">
        <v>300</v>
      </c>
      <c r="C76" s="21"/>
      <c r="D76" s="179">
        <v>0</v>
      </c>
      <c r="E76" s="22"/>
      <c r="F76" s="30">
        <f t="shared" si="4"/>
        <v>-300</v>
      </c>
      <c r="G76" s="28"/>
      <c r="H76" s="322"/>
    </row>
    <row r="77" spans="1:8" s="18" customFormat="1" ht="15.75">
      <c r="A77" s="139" t="s">
        <v>59</v>
      </c>
      <c r="B77" s="175">
        <v>0</v>
      </c>
      <c r="C77" s="28"/>
      <c r="D77" s="179">
        <v>0</v>
      </c>
      <c r="E77" s="29"/>
      <c r="F77" s="30">
        <f t="shared" si="4"/>
        <v>0</v>
      </c>
      <c r="G77" s="28"/>
      <c r="H77" s="322"/>
    </row>
    <row r="78" spans="1:8" s="27" customFormat="1" ht="16.5" thickBot="1">
      <c r="A78" s="47" t="s">
        <v>3</v>
      </c>
      <c r="B78" s="48">
        <f>SUM(B72:B77)</f>
        <v>300</v>
      </c>
      <c r="C78" s="55">
        <f>SUM(B78/B89)</f>
        <v>0.12</v>
      </c>
      <c r="D78" s="58">
        <f>SUM(D72:D77)</f>
        <v>0</v>
      </c>
      <c r="E78" s="59" t="e">
        <f>SUM(D78/D89)</f>
        <v>#DIV/0!</v>
      </c>
      <c r="F78" s="151">
        <f>SUM(F72:F77)</f>
        <v>-300</v>
      </c>
      <c r="G78" s="159">
        <f>SUM(D78-B78)/B78</f>
        <v>-1</v>
      </c>
      <c r="H78" s="323"/>
    </row>
    <row r="79" spans="1:8" s="7" customFormat="1" ht="15.75">
      <c r="A79" s="60"/>
      <c r="B79" s="16"/>
      <c r="C79" s="32"/>
      <c r="D79" s="16"/>
      <c r="E79" s="32"/>
      <c r="F79" s="42"/>
      <c r="G79" s="44"/>
      <c r="H79" s="130"/>
    </row>
    <row r="80" spans="1:8" s="7" customFormat="1" ht="16.5" thickBot="1">
      <c r="A80" s="57" t="s">
        <v>34</v>
      </c>
      <c r="B80" s="42"/>
      <c r="C80" s="17"/>
      <c r="D80" s="16"/>
      <c r="E80" s="17"/>
      <c r="F80" s="42"/>
      <c r="G80" s="44"/>
      <c r="H80" s="130"/>
    </row>
    <row r="81" spans="1:8" s="7" customFormat="1" ht="15.75">
      <c r="A81" s="140" t="s">
        <v>71</v>
      </c>
      <c r="B81" s="174">
        <v>0</v>
      </c>
      <c r="C81" s="19"/>
      <c r="D81" s="178">
        <v>0</v>
      </c>
      <c r="E81" s="20"/>
      <c r="F81" s="149">
        <f aca="true" t="shared" si="5" ref="F81:F86">SUM(D81-B81)</f>
        <v>0</v>
      </c>
      <c r="G81" s="150"/>
      <c r="H81" s="318"/>
    </row>
    <row r="82" spans="1:8" s="7" customFormat="1" ht="15.75">
      <c r="A82" s="116" t="s">
        <v>72</v>
      </c>
      <c r="B82" s="175">
        <v>0</v>
      </c>
      <c r="C82" s="21"/>
      <c r="D82" s="179">
        <v>0</v>
      </c>
      <c r="E82" s="22"/>
      <c r="F82" s="30">
        <f t="shared" si="5"/>
        <v>0</v>
      </c>
      <c r="G82" s="28"/>
      <c r="H82" s="319"/>
    </row>
    <row r="83" spans="1:8" s="7" customFormat="1" ht="15.75">
      <c r="A83" s="116" t="s">
        <v>66</v>
      </c>
      <c r="B83" s="175">
        <v>0</v>
      </c>
      <c r="C83" s="21"/>
      <c r="D83" s="179">
        <v>0</v>
      </c>
      <c r="E83" s="22"/>
      <c r="F83" s="30">
        <f t="shared" si="5"/>
        <v>0</v>
      </c>
      <c r="G83" s="28"/>
      <c r="H83" s="319"/>
    </row>
    <row r="84" spans="1:8" s="7" customFormat="1" ht="15.75">
      <c r="A84" s="116" t="s">
        <v>73</v>
      </c>
      <c r="B84" s="175">
        <v>0</v>
      </c>
      <c r="C84" s="21"/>
      <c r="D84" s="179">
        <v>0</v>
      </c>
      <c r="E84" s="22"/>
      <c r="F84" s="30">
        <f t="shared" si="5"/>
        <v>0</v>
      </c>
      <c r="G84" s="28"/>
      <c r="H84" s="319"/>
    </row>
    <row r="85" spans="1:8" s="7" customFormat="1" ht="15.75">
      <c r="A85" s="138" t="s">
        <v>74</v>
      </c>
      <c r="B85" s="175">
        <v>0</v>
      </c>
      <c r="C85" s="21"/>
      <c r="D85" s="179">
        <v>0</v>
      </c>
      <c r="E85" s="22"/>
      <c r="F85" s="30">
        <f t="shared" si="5"/>
        <v>0</v>
      </c>
      <c r="G85" s="28"/>
      <c r="H85" s="319"/>
    </row>
    <row r="86" spans="1:8" s="7" customFormat="1" ht="15.75">
      <c r="A86" s="115" t="s">
        <v>15</v>
      </c>
      <c r="B86" s="175">
        <v>0</v>
      </c>
      <c r="C86" s="21"/>
      <c r="D86" s="179">
        <v>0</v>
      </c>
      <c r="E86" s="22"/>
      <c r="F86" s="30">
        <f t="shared" si="5"/>
        <v>0</v>
      </c>
      <c r="G86" s="28"/>
      <c r="H86" s="319"/>
    </row>
    <row r="87" spans="1:8" s="27" customFormat="1" ht="16.5" thickBot="1">
      <c r="A87" s="54" t="s">
        <v>47</v>
      </c>
      <c r="B87" s="48">
        <f>SUM(B81:B86)</f>
        <v>0</v>
      </c>
      <c r="C87" s="49">
        <f>SUM(B87/B89)</f>
        <v>0</v>
      </c>
      <c r="D87" s="177">
        <f>SUM(D81:D86)</f>
        <v>0</v>
      </c>
      <c r="E87" s="50" t="e">
        <f>SUM(D87/D89)</f>
        <v>#DIV/0!</v>
      </c>
      <c r="F87" s="151">
        <f>SUM(F81:F86)</f>
        <v>0</v>
      </c>
      <c r="G87" s="152" t="e">
        <f>SUM(D87-B87)/B87</f>
        <v>#DIV/0!</v>
      </c>
      <c r="H87" s="320"/>
    </row>
    <row r="88" spans="1:8" s="7" customFormat="1" ht="16.5" thickBot="1">
      <c r="A88" s="61"/>
      <c r="B88" s="62"/>
      <c r="C88" s="63"/>
      <c r="D88" s="62"/>
      <c r="E88" s="63"/>
      <c r="F88" s="42"/>
      <c r="G88" s="44"/>
      <c r="H88" s="134"/>
    </row>
    <row r="89" spans="1:8" s="7" customFormat="1" ht="27" customHeight="1">
      <c r="A89" s="64" t="s">
        <v>25</v>
      </c>
      <c r="B89" s="65">
        <f>SUM(B50+B69+B78+B87)</f>
        <v>2500</v>
      </c>
      <c r="C89" s="66">
        <f>SUM(C39:C88)</f>
        <v>1</v>
      </c>
      <c r="D89" s="67">
        <f>SUM(D50+D69+D78+D87)</f>
        <v>0</v>
      </c>
      <c r="E89" s="68" t="e">
        <f>SUM(E39:E88)</f>
        <v>#DIV/0!</v>
      </c>
      <c r="F89" s="161">
        <f>SUM(F50+F69+F78+F87)</f>
        <v>-2500</v>
      </c>
      <c r="G89" s="162">
        <f>SUM(D89-B89)/B89</f>
        <v>-1</v>
      </c>
      <c r="H89" s="134"/>
    </row>
    <row r="90" spans="1:8" s="18" customFormat="1" ht="15.75">
      <c r="A90" s="69"/>
      <c r="B90" s="70"/>
      <c r="C90" s="71"/>
      <c r="D90" s="72"/>
      <c r="E90" s="73"/>
      <c r="F90" s="70"/>
      <c r="G90" s="74"/>
      <c r="H90" s="134"/>
    </row>
    <row r="91" spans="1:8" s="7" customFormat="1" ht="15.75">
      <c r="A91" s="124" t="s">
        <v>23</v>
      </c>
      <c r="B91" s="181">
        <f>+B35</f>
        <v>250</v>
      </c>
      <c r="C91" s="75"/>
      <c r="D91" s="182">
        <f>+D35</f>
        <v>0</v>
      </c>
      <c r="E91" s="77"/>
      <c r="F91" s="146">
        <f>SUM(D91-B91)</f>
        <v>-250</v>
      </c>
      <c r="G91" s="142">
        <f>SUM(G35)</f>
        <v>-1</v>
      </c>
      <c r="H91" s="134"/>
    </row>
    <row r="92" spans="1:8" s="7" customFormat="1" ht="15.75">
      <c r="A92" s="124" t="s">
        <v>25</v>
      </c>
      <c r="B92" s="123">
        <f>+B89</f>
        <v>2500</v>
      </c>
      <c r="C92" s="75"/>
      <c r="D92" s="76">
        <f>+D89</f>
        <v>0</v>
      </c>
      <c r="E92" s="77"/>
      <c r="F92" s="146">
        <f>SUM(D92-B92)</f>
        <v>-2500</v>
      </c>
      <c r="G92" s="142">
        <f>SUM(G89)</f>
        <v>-1</v>
      </c>
      <c r="H92" s="134"/>
    </row>
    <row r="93" spans="1:8" s="7" customFormat="1" ht="15.75">
      <c r="A93" s="78"/>
      <c r="B93" s="79"/>
      <c r="C93" s="80"/>
      <c r="D93" s="81"/>
      <c r="E93" s="82"/>
      <c r="F93" s="163"/>
      <c r="G93" s="164"/>
      <c r="H93" s="134"/>
    </row>
    <row r="94" spans="1:8" s="88" customFormat="1" ht="30" customHeight="1" thickBot="1">
      <c r="A94" s="83" t="s">
        <v>26</v>
      </c>
      <c r="B94" s="84">
        <f>SUM(B91-B92)</f>
        <v>-2250</v>
      </c>
      <c r="C94" s="85"/>
      <c r="D94" s="86">
        <f>SUM(D91-D92)</f>
        <v>0</v>
      </c>
      <c r="E94" s="87"/>
      <c r="F94" s="165">
        <f>SUM(D94-B94)</f>
        <v>2250</v>
      </c>
      <c r="G94" s="166"/>
      <c r="H94" s="135"/>
    </row>
    <row r="95" spans="1:8" s="62" customFormat="1" ht="16.5" thickBot="1">
      <c r="A95" s="61"/>
      <c r="C95" s="89"/>
      <c r="E95" s="89"/>
      <c r="F95" s="42"/>
      <c r="G95" s="167"/>
      <c r="H95" s="101"/>
    </row>
    <row r="96" spans="1:8" s="7" customFormat="1" ht="15.75">
      <c r="A96" s="90"/>
      <c r="B96" s="91"/>
      <c r="C96" s="92"/>
      <c r="D96" s="91"/>
      <c r="E96" s="93"/>
      <c r="F96" s="42"/>
      <c r="G96" s="167"/>
      <c r="H96" s="303"/>
    </row>
    <row r="97" spans="1:8" s="7" customFormat="1" ht="15.75">
      <c r="A97" s="94" t="s">
        <v>7</v>
      </c>
      <c r="B97" s="95"/>
      <c r="C97" s="96">
        <f>B98/B99</f>
        <v>0.1</v>
      </c>
      <c r="D97" s="95"/>
      <c r="E97" s="97" t="e">
        <f>D98/D99</f>
        <v>#DIV/0!</v>
      </c>
      <c r="F97" s="42"/>
      <c r="G97" s="167"/>
      <c r="H97" s="304"/>
    </row>
    <row r="98" spans="1:8" s="7" customFormat="1" ht="15.75">
      <c r="A98" s="98" t="s">
        <v>43</v>
      </c>
      <c r="B98" s="99">
        <f>SUM(B35-B13-B32)</f>
        <v>250</v>
      </c>
      <c r="C98" s="89"/>
      <c r="D98" s="99">
        <f>SUM(D35-D13-D32)</f>
        <v>0</v>
      </c>
      <c r="E98" s="100"/>
      <c r="F98" s="132"/>
      <c r="G98" s="167"/>
      <c r="H98" s="304"/>
    </row>
    <row r="99" spans="1:8" s="7" customFormat="1" ht="16.5" thickBot="1">
      <c r="A99" s="102" t="s">
        <v>8</v>
      </c>
      <c r="B99" s="103">
        <f>SUM(B89-B77)</f>
        <v>2500</v>
      </c>
      <c r="C99" s="104"/>
      <c r="D99" s="103">
        <f>SUM(D89-D77)</f>
        <v>0</v>
      </c>
      <c r="E99" s="105"/>
      <c r="F99" s="42"/>
      <c r="G99" s="167"/>
      <c r="H99" s="304"/>
    </row>
    <row r="100" spans="1:8" s="7" customFormat="1" ht="15.75">
      <c r="A100" s="204" t="s">
        <v>50</v>
      </c>
      <c r="B100" s="209">
        <v>1000</v>
      </c>
      <c r="C100" s="205"/>
      <c r="D100" s="209">
        <v>0</v>
      </c>
      <c r="E100" s="206"/>
      <c r="F100" s="42"/>
      <c r="G100" s="167"/>
      <c r="H100" s="304"/>
    </row>
    <row r="101" spans="1:8" s="7" customFormat="1" ht="16.5" thickBot="1">
      <c r="A101" s="102" t="s">
        <v>104</v>
      </c>
      <c r="B101" s="117">
        <v>0</v>
      </c>
      <c r="C101" s="207"/>
      <c r="D101" s="117">
        <v>0</v>
      </c>
      <c r="E101" s="208"/>
      <c r="F101" s="42"/>
      <c r="G101" s="167"/>
      <c r="H101" s="305"/>
    </row>
    <row r="102" spans="1:8" s="7" customFormat="1" ht="15.75">
      <c r="A102" s="187"/>
      <c r="B102" s="190"/>
      <c r="C102" s="189"/>
      <c r="D102" s="190"/>
      <c r="E102" s="191"/>
      <c r="F102" s="188"/>
      <c r="G102" s="189"/>
      <c r="H102" s="188"/>
    </row>
    <row r="103" spans="1:8" s="7" customFormat="1" ht="15.75">
      <c r="A103" s="187"/>
      <c r="B103" s="190"/>
      <c r="C103" s="189"/>
      <c r="D103" s="190"/>
      <c r="E103" s="191"/>
      <c r="F103" s="188"/>
      <c r="G103" s="189"/>
      <c r="H103" s="188"/>
    </row>
    <row r="104" spans="1:8" s="7" customFormat="1" ht="15.75">
      <c r="A104" s="187"/>
      <c r="B104" s="190"/>
      <c r="C104" s="189"/>
      <c r="D104" s="190"/>
      <c r="E104" s="191"/>
      <c r="F104" s="188"/>
      <c r="G104" s="189"/>
      <c r="H104" s="188"/>
    </row>
    <row r="105" spans="1:8" s="7" customFormat="1" ht="15.75">
      <c r="A105" s="185" t="s">
        <v>93</v>
      </c>
      <c r="B105" s="326" t="s">
        <v>115</v>
      </c>
      <c r="C105" s="327"/>
      <c r="D105" s="327"/>
      <c r="E105" s="327"/>
      <c r="F105" s="327"/>
      <c r="G105" s="328"/>
      <c r="H105" s="188"/>
    </row>
    <row r="106" spans="1:8" s="7" customFormat="1" ht="15.75">
      <c r="A106" s="185" t="s">
        <v>103</v>
      </c>
      <c r="B106" s="329" t="s">
        <v>113</v>
      </c>
      <c r="C106" s="330"/>
      <c r="D106" s="330"/>
      <c r="E106" s="330"/>
      <c r="F106" s="330"/>
      <c r="G106" s="331"/>
      <c r="H106" s="188"/>
    </row>
    <row r="107" spans="1:8" s="7" customFormat="1" ht="16.5" thickBot="1">
      <c r="A107" s="187"/>
      <c r="B107" s="192"/>
      <c r="C107" s="193"/>
      <c r="D107" s="192"/>
      <c r="E107" s="194"/>
      <c r="F107" s="195"/>
      <c r="G107" s="193"/>
      <c r="H107" s="188"/>
    </row>
    <row r="108" spans="1:8" s="7" customFormat="1" ht="16.5">
      <c r="A108" s="198" t="s">
        <v>94</v>
      </c>
      <c r="B108" s="186"/>
      <c r="C108" s="210" t="s">
        <v>95</v>
      </c>
      <c r="D108" s="211"/>
      <c r="E108" s="212"/>
      <c r="F108" s="213"/>
      <c r="G108" s="214"/>
      <c r="H108" s="215"/>
    </row>
    <row r="109" spans="1:8" s="7" customFormat="1" ht="15.75">
      <c r="A109" s="197"/>
      <c r="B109" s="186"/>
      <c r="C109" s="216"/>
      <c r="D109" s="188"/>
      <c r="E109" s="188"/>
      <c r="F109" s="188"/>
      <c r="G109" s="188"/>
      <c r="H109" s="217"/>
    </row>
    <row r="110" spans="1:8" s="7" customFormat="1" ht="15.75">
      <c r="A110" s="199" t="s">
        <v>96</v>
      </c>
      <c r="B110" s="186"/>
      <c r="C110" s="216"/>
      <c r="D110" s="188"/>
      <c r="E110" s="188"/>
      <c r="F110" s="188"/>
      <c r="G110" s="188" t="s">
        <v>97</v>
      </c>
      <c r="H110" s="217"/>
    </row>
    <row r="111" spans="1:8" s="7" customFormat="1" ht="15.75">
      <c r="A111" s="203">
        <v>42863</v>
      </c>
      <c r="B111" s="186"/>
      <c r="C111" s="306" t="s">
        <v>96</v>
      </c>
      <c r="D111" s="307"/>
      <c r="E111" s="307"/>
      <c r="F111" s="189"/>
      <c r="G111" s="188"/>
      <c r="H111" s="218"/>
    </row>
    <row r="112" spans="1:8" s="7" customFormat="1" ht="15.75">
      <c r="A112" s="197"/>
      <c r="B112" s="186"/>
      <c r="C112" s="308" t="s">
        <v>92</v>
      </c>
      <c r="D112" s="309"/>
      <c r="E112" s="309"/>
      <c r="F112" s="189"/>
      <c r="G112" s="187" t="s">
        <v>45</v>
      </c>
      <c r="H112" s="269"/>
    </row>
    <row r="113" spans="1:8" s="7" customFormat="1" ht="15.75">
      <c r="A113" s="197" t="s">
        <v>98</v>
      </c>
      <c r="B113" s="186"/>
      <c r="C113" s="216"/>
      <c r="D113" s="189"/>
      <c r="E113" s="188"/>
      <c r="F113" s="189"/>
      <c r="G113" s="187"/>
      <c r="H113" s="217"/>
    </row>
    <row r="114" spans="1:8" s="7" customFormat="1" ht="15.75">
      <c r="A114" s="200" t="s">
        <v>113</v>
      </c>
      <c r="B114" s="186"/>
      <c r="C114" s="310" t="s">
        <v>98</v>
      </c>
      <c r="D114" s="311"/>
      <c r="E114" s="311"/>
      <c r="F114" s="189"/>
      <c r="G114" s="187"/>
      <c r="H114" s="217"/>
    </row>
    <row r="115" spans="1:8" s="7" customFormat="1" ht="15.75">
      <c r="A115" s="199"/>
      <c r="B115" s="186"/>
      <c r="C115" s="298"/>
      <c r="D115" s="299"/>
      <c r="E115" s="299"/>
      <c r="F115" s="189"/>
      <c r="G115" s="187" t="s">
        <v>106</v>
      </c>
      <c r="H115" s="217"/>
    </row>
    <row r="116" spans="1:8" s="7" customFormat="1" ht="15.75">
      <c r="A116" s="199"/>
      <c r="B116" s="186"/>
      <c r="C116" s="224"/>
      <c r="D116" s="189"/>
      <c r="E116" s="188"/>
      <c r="F116" s="189"/>
      <c r="G116" s="187"/>
      <c r="H116" s="217"/>
    </row>
    <row r="117" spans="1:8" s="7" customFormat="1" ht="15.75">
      <c r="A117" s="199"/>
      <c r="B117" s="186"/>
      <c r="C117" s="224"/>
      <c r="D117" s="189"/>
      <c r="E117" s="188"/>
      <c r="F117" s="189"/>
      <c r="G117" s="187"/>
      <c r="H117" s="217"/>
    </row>
    <row r="118" spans="1:8" s="7" customFormat="1" ht="15.75">
      <c r="A118" s="199"/>
      <c r="B118" s="186"/>
      <c r="C118" s="224"/>
      <c r="D118" s="189"/>
      <c r="E118" s="188"/>
      <c r="F118" s="189"/>
      <c r="G118" s="300"/>
      <c r="H118" s="301"/>
    </row>
    <row r="119" spans="1:8" s="7" customFormat="1" ht="16.5" thickBot="1">
      <c r="A119" s="196"/>
      <c r="B119" s="186"/>
      <c r="C119" s="220"/>
      <c r="D119" s="221"/>
      <c r="E119" s="222"/>
      <c r="F119" s="221"/>
      <c r="G119" s="223" t="s">
        <v>46</v>
      </c>
      <c r="H119" s="219"/>
    </row>
    <row r="120" spans="1:8" s="7" customFormat="1" ht="15.75">
      <c r="A120" s="1"/>
      <c r="C120" s="108"/>
      <c r="E120" s="108"/>
      <c r="F120" s="62"/>
      <c r="G120" s="89"/>
      <c r="H120" s="101"/>
    </row>
    <row r="121" spans="1:8" s="7" customFormat="1" ht="15.75">
      <c r="A121" s="1"/>
      <c r="C121" s="108"/>
      <c r="E121" s="108"/>
      <c r="F121" s="62"/>
      <c r="G121" s="89"/>
      <c r="H121" s="101"/>
    </row>
    <row r="122" spans="1:8" s="7" customFormat="1" ht="15.75">
      <c r="A122" s="254"/>
      <c r="B122" s="186"/>
      <c r="C122" s="227"/>
      <c r="D122" s="186"/>
      <c r="E122" s="227"/>
      <c r="F122" s="188"/>
      <c r="G122" s="189"/>
      <c r="H122" s="226"/>
    </row>
    <row r="123" spans="1:8" s="7" customFormat="1" ht="15.75">
      <c r="A123" s="254"/>
      <c r="B123" s="186"/>
      <c r="C123" s="227"/>
      <c r="D123" s="186"/>
      <c r="E123" s="227"/>
      <c r="F123" s="188"/>
      <c r="G123" s="189"/>
      <c r="H123" s="226"/>
    </row>
    <row r="124" spans="1:8" s="7" customFormat="1" ht="15.75">
      <c r="A124" s="254"/>
      <c r="B124" s="186"/>
      <c r="C124" s="227"/>
      <c r="D124" s="186"/>
      <c r="E124" s="227"/>
      <c r="F124" s="188"/>
      <c r="G124" s="189"/>
      <c r="H124" s="226"/>
    </row>
    <row r="125" spans="1:8" s="7" customFormat="1" ht="19.5">
      <c r="A125" s="302" t="s">
        <v>107</v>
      </c>
      <c r="B125" s="302"/>
      <c r="C125" s="302"/>
      <c r="D125" s="302"/>
      <c r="E125" s="302"/>
      <c r="F125" s="302"/>
      <c r="G125" s="302"/>
      <c r="H125" s="302"/>
    </row>
    <row r="126" spans="1:8" s="7" customFormat="1" ht="15.75">
      <c r="A126" s="229"/>
      <c r="B126" s="186"/>
      <c r="C126" s="228"/>
      <c r="D126" s="186"/>
      <c r="E126" s="228"/>
      <c r="F126" s="186"/>
      <c r="G126" s="185"/>
      <c r="H126" s="226"/>
    </row>
    <row r="127" spans="1:8" s="1" customFormat="1" ht="18" customHeight="1">
      <c r="A127" s="258" t="s">
        <v>22</v>
      </c>
      <c r="B127" s="231" t="s">
        <v>10</v>
      </c>
      <c r="C127" s="232" t="s">
        <v>11</v>
      </c>
      <c r="D127" s="233" t="s">
        <v>12</v>
      </c>
      <c r="E127" s="234" t="s">
        <v>11</v>
      </c>
      <c r="F127" s="235" t="s">
        <v>13</v>
      </c>
      <c r="G127" s="266" t="s">
        <v>11</v>
      </c>
      <c r="H127" s="295"/>
    </row>
    <row r="128" spans="1:8" s="1" customFormat="1" ht="18" customHeight="1">
      <c r="A128" s="259" t="str">
        <f>A8</f>
        <v>Subvention MA 7</v>
      </c>
      <c r="B128" s="238">
        <f>B8</f>
        <v>0</v>
      </c>
      <c r="C128" s="255"/>
      <c r="D128" s="236">
        <f aca="true" t="shared" si="6" ref="D128:D133">D8</f>
        <v>0</v>
      </c>
      <c r="E128" s="256"/>
      <c r="F128" s="225">
        <f aca="true" t="shared" si="7" ref="F128:F133">F8</f>
        <v>0</v>
      </c>
      <c r="G128" s="267"/>
      <c r="H128" s="296"/>
    </row>
    <row r="129" spans="1:8" s="1" customFormat="1" ht="18" customHeight="1">
      <c r="A129" s="259" t="str">
        <f aca="true" t="shared" si="8" ref="A129:B132">A9</f>
        <v>Subvention Bezirk ______1020_____________</v>
      </c>
      <c r="B129" s="238">
        <f>B9</f>
        <v>0</v>
      </c>
      <c r="C129" s="255"/>
      <c r="D129" s="236">
        <f t="shared" si="6"/>
        <v>0</v>
      </c>
      <c r="E129" s="257"/>
      <c r="F129" s="225">
        <f t="shared" si="7"/>
        <v>0</v>
      </c>
      <c r="G129" s="267"/>
      <c r="H129" s="296"/>
    </row>
    <row r="130" spans="1:8" s="1" customFormat="1" ht="18" customHeight="1">
      <c r="A130" s="259" t="str">
        <f t="shared" si="8"/>
        <v>Subvention Stadt Wien, MA _______________</v>
      </c>
      <c r="B130" s="238">
        <f t="shared" si="8"/>
        <v>0</v>
      </c>
      <c r="C130" s="255"/>
      <c r="D130" s="236">
        <f t="shared" si="6"/>
        <v>0</v>
      </c>
      <c r="E130" s="257"/>
      <c r="F130" s="225">
        <f t="shared" si="7"/>
        <v>0</v>
      </c>
      <c r="G130" s="267"/>
      <c r="H130" s="296"/>
    </row>
    <row r="131" spans="1:8" s="1" customFormat="1" ht="18" customHeight="1">
      <c r="A131" s="259" t="str">
        <f t="shared" si="8"/>
        <v>Subventionen Bund</v>
      </c>
      <c r="B131" s="238">
        <f t="shared" si="8"/>
        <v>0</v>
      </c>
      <c r="C131" s="255"/>
      <c r="D131" s="236">
        <f t="shared" si="6"/>
        <v>0</v>
      </c>
      <c r="E131" s="257"/>
      <c r="F131" s="225">
        <f t="shared" si="7"/>
        <v>0</v>
      </c>
      <c r="G131" s="267"/>
      <c r="H131" s="296"/>
    </row>
    <row r="132" spans="1:8" s="1" customFormat="1" ht="18" customHeight="1">
      <c r="A132" s="259" t="str">
        <f t="shared" si="8"/>
        <v>Subventionen andere (Bundesländer, Körperschaften)</v>
      </c>
      <c r="B132" s="238">
        <f>B12</f>
        <v>0</v>
      </c>
      <c r="C132" s="255"/>
      <c r="D132" s="236">
        <f t="shared" si="6"/>
        <v>0</v>
      </c>
      <c r="E132" s="257"/>
      <c r="F132" s="225">
        <f t="shared" si="7"/>
        <v>0</v>
      </c>
      <c r="G132" s="267"/>
      <c r="H132" s="296"/>
    </row>
    <row r="133" spans="1:8" s="1" customFormat="1" ht="18" customHeight="1">
      <c r="A133" s="259" t="s">
        <v>60</v>
      </c>
      <c r="B133" s="238">
        <f>B13</f>
        <v>0</v>
      </c>
      <c r="C133" s="270">
        <f>C13</f>
        <v>0</v>
      </c>
      <c r="D133" s="236">
        <f t="shared" si="6"/>
        <v>0</v>
      </c>
      <c r="E133" s="277" t="e">
        <f>E13</f>
        <v>#DIV/0!</v>
      </c>
      <c r="F133" s="225">
        <f t="shared" si="7"/>
        <v>0</v>
      </c>
      <c r="G133" s="283" t="e">
        <f>G13</f>
        <v>#DIV/0!</v>
      </c>
      <c r="H133" s="296"/>
    </row>
    <row r="134" spans="1:8" s="1" customFormat="1" ht="18" customHeight="1">
      <c r="A134" s="259" t="s">
        <v>85</v>
      </c>
      <c r="B134" s="238">
        <f aca="true" t="shared" si="9" ref="B134:G134">B17</f>
        <v>0</v>
      </c>
      <c r="C134" s="270">
        <f t="shared" si="9"/>
        <v>0</v>
      </c>
      <c r="D134" s="236">
        <f t="shared" si="9"/>
        <v>0</v>
      </c>
      <c r="E134" s="277" t="e">
        <f t="shared" si="9"/>
        <v>#DIV/0!</v>
      </c>
      <c r="F134" s="239">
        <f t="shared" si="9"/>
        <v>0</v>
      </c>
      <c r="G134" s="283" t="e">
        <f t="shared" si="9"/>
        <v>#DIV/0!</v>
      </c>
      <c r="H134" s="296"/>
    </row>
    <row r="135" spans="1:8" s="1" customFormat="1" ht="18" customHeight="1">
      <c r="A135" s="259" t="s">
        <v>86</v>
      </c>
      <c r="B135" s="238">
        <f aca="true" t="shared" si="10" ref="B135:G135">B21</f>
        <v>0</v>
      </c>
      <c r="C135" s="270">
        <f t="shared" si="10"/>
        <v>0</v>
      </c>
      <c r="D135" s="236">
        <f t="shared" si="10"/>
        <v>0</v>
      </c>
      <c r="E135" s="277" t="e">
        <f t="shared" si="10"/>
        <v>#DIV/0!</v>
      </c>
      <c r="F135" s="239">
        <f t="shared" si="10"/>
        <v>0</v>
      </c>
      <c r="G135" s="283" t="e">
        <f t="shared" si="10"/>
        <v>#DIV/0!</v>
      </c>
      <c r="H135" s="296"/>
    </row>
    <row r="136" spans="1:8" s="1" customFormat="1" ht="18" customHeight="1">
      <c r="A136" s="259" t="s">
        <v>87</v>
      </c>
      <c r="B136" s="238">
        <f aca="true" t="shared" si="11" ref="B136:G136">B25</f>
        <v>0</v>
      </c>
      <c r="C136" s="270">
        <f t="shared" si="11"/>
        <v>0</v>
      </c>
      <c r="D136" s="236">
        <f t="shared" si="11"/>
        <v>0</v>
      </c>
      <c r="E136" s="277" t="e">
        <f t="shared" si="11"/>
        <v>#DIV/0!</v>
      </c>
      <c r="F136" s="239">
        <f t="shared" si="11"/>
        <v>0</v>
      </c>
      <c r="G136" s="283" t="e">
        <f t="shared" si="11"/>
        <v>#DIV/0!</v>
      </c>
      <c r="H136" s="296"/>
    </row>
    <row r="137" spans="1:8" s="1" customFormat="1" ht="18" customHeight="1">
      <c r="A137" s="260" t="s">
        <v>89</v>
      </c>
      <c r="B137" s="238">
        <f aca="true" t="shared" si="12" ref="B137:G137">B33</f>
        <v>250</v>
      </c>
      <c r="C137" s="270">
        <f t="shared" si="12"/>
        <v>1</v>
      </c>
      <c r="D137" s="236">
        <f t="shared" si="12"/>
        <v>0</v>
      </c>
      <c r="E137" s="277" t="e">
        <f t="shared" si="12"/>
        <v>#DIV/0!</v>
      </c>
      <c r="F137" s="239">
        <f t="shared" si="12"/>
        <v>-250</v>
      </c>
      <c r="G137" s="283">
        <f t="shared" si="12"/>
        <v>-1</v>
      </c>
      <c r="H137" s="296"/>
    </row>
    <row r="138" spans="1:8" s="1" customFormat="1" ht="18" customHeight="1">
      <c r="A138" s="258" t="str">
        <f aca="true" t="shared" si="13" ref="A138:G138">A35</f>
        <v>Gesamtsumme EINNAHMEN</v>
      </c>
      <c r="B138" s="240">
        <f t="shared" si="13"/>
        <v>250</v>
      </c>
      <c r="C138" s="271">
        <f t="shared" si="13"/>
        <v>1</v>
      </c>
      <c r="D138" s="241">
        <f t="shared" si="13"/>
        <v>0</v>
      </c>
      <c r="E138" s="278" t="e">
        <f t="shared" si="13"/>
        <v>#DIV/0!</v>
      </c>
      <c r="F138" s="242">
        <f t="shared" si="13"/>
        <v>-250</v>
      </c>
      <c r="G138" s="284">
        <f t="shared" si="13"/>
        <v>-1</v>
      </c>
      <c r="H138" s="297"/>
    </row>
    <row r="139" spans="1:8" s="1" customFormat="1" ht="18" customHeight="1">
      <c r="A139" s="185"/>
      <c r="B139" s="186"/>
      <c r="C139" s="272"/>
      <c r="D139" s="186"/>
      <c r="E139" s="272"/>
      <c r="F139" s="186"/>
      <c r="G139" s="272"/>
      <c r="H139" s="226"/>
    </row>
    <row r="140" spans="1:8" s="1" customFormat="1" ht="18" customHeight="1">
      <c r="A140" s="261" t="s">
        <v>24</v>
      </c>
      <c r="B140" s="243" t="s">
        <v>10</v>
      </c>
      <c r="C140" s="273" t="s">
        <v>11</v>
      </c>
      <c r="D140" s="244" t="s">
        <v>12</v>
      </c>
      <c r="E140" s="279" t="s">
        <v>11</v>
      </c>
      <c r="F140" s="235" t="s">
        <v>13</v>
      </c>
      <c r="G140" s="285" t="s">
        <v>11</v>
      </c>
      <c r="H140" s="303"/>
    </row>
    <row r="141" spans="1:8" s="1" customFormat="1" ht="18" customHeight="1">
      <c r="A141" s="262" t="str">
        <f aca="true" t="shared" si="14" ref="A141:G141">A50</f>
        <v>Zwischensumme künstl. SACHAUFWAND</v>
      </c>
      <c r="B141" s="245">
        <f t="shared" si="14"/>
        <v>1500</v>
      </c>
      <c r="C141" s="274">
        <f t="shared" si="14"/>
        <v>0.6</v>
      </c>
      <c r="D141" s="246">
        <f t="shared" si="14"/>
        <v>0</v>
      </c>
      <c r="E141" s="280" t="e">
        <f t="shared" si="14"/>
        <v>#DIV/0!</v>
      </c>
      <c r="F141" s="237">
        <f t="shared" si="14"/>
        <v>-1500</v>
      </c>
      <c r="G141" s="286">
        <f t="shared" si="14"/>
        <v>-1</v>
      </c>
      <c r="H141" s="304"/>
    </row>
    <row r="142" spans="1:8" s="1" customFormat="1" ht="18" customHeight="1">
      <c r="A142" s="263" t="str">
        <f aca="true" t="shared" si="15" ref="A142:F142">A69</f>
        <v>Zwischensumme künstl.PAW</v>
      </c>
      <c r="B142" s="247">
        <f t="shared" si="15"/>
        <v>700</v>
      </c>
      <c r="C142" s="275">
        <f t="shared" si="15"/>
        <v>0.28</v>
      </c>
      <c r="D142" s="248">
        <f t="shared" si="15"/>
        <v>0</v>
      </c>
      <c r="E142" s="281" t="e">
        <f t="shared" si="15"/>
        <v>#DIV/0!</v>
      </c>
      <c r="F142" s="239">
        <f t="shared" si="15"/>
        <v>-700</v>
      </c>
      <c r="G142" s="287">
        <f>G89</f>
        <v>-1</v>
      </c>
      <c r="H142" s="304"/>
    </row>
    <row r="143" spans="1:8" ht="18" customHeight="1">
      <c r="A143" s="263" t="str">
        <f aca="true" t="shared" si="16" ref="A143:G143">A78</f>
        <v>Zwischensumme Verwaltung SACHAUFWAND</v>
      </c>
      <c r="B143" s="247">
        <f t="shared" si="16"/>
        <v>300</v>
      </c>
      <c r="C143" s="275">
        <f t="shared" si="16"/>
        <v>0.12</v>
      </c>
      <c r="D143" s="248">
        <f t="shared" si="16"/>
        <v>0</v>
      </c>
      <c r="E143" s="281" t="e">
        <f t="shared" si="16"/>
        <v>#DIV/0!</v>
      </c>
      <c r="F143" s="239">
        <f t="shared" si="16"/>
        <v>-300</v>
      </c>
      <c r="G143" s="287">
        <f t="shared" si="16"/>
        <v>-1</v>
      </c>
      <c r="H143" s="304"/>
    </row>
    <row r="144" spans="1:8" ht="18" customHeight="1">
      <c r="A144" s="263" t="str">
        <f aca="true" t="shared" si="17" ref="A144:G144">A87</f>
        <v>Zwischensumme Verwaltung PAW</v>
      </c>
      <c r="B144" s="247">
        <f t="shared" si="17"/>
        <v>0</v>
      </c>
      <c r="C144" s="275">
        <f t="shared" si="17"/>
        <v>0</v>
      </c>
      <c r="D144" s="248">
        <f t="shared" si="17"/>
        <v>0</v>
      </c>
      <c r="E144" s="281" t="e">
        <f t="shared" si="17"/>
        <v>#DIV/0!</v>
      </c>
      <c r="F144" s="239">
        <f t="shared" si="17"/>
        <v>0</v>
      </c>
      <c r="G144" s="287" t="e">
        <f t="shared" si="17"/>
        <v>#DIV/0!</v>
      </c>
      <c r="H144" s="304"/>
    </row>
    <row r="145" spans="1:8" ht="18" customHeight="1">
      <c r="A145" s="264" t="str">
        <f aca="true" t="shared" si="18" ref="A145:G145">A89</f>
        <v>Gesamtsumme AUSGABEN</v>
      </c>
      <c r="B145" s="249">
        <f t="shared" si="18"/>
        <v>2500</v>
      </c>
      <c r="C145" s="276">
        <f t="shared" si="18"/>
        <v>1</v>
      </c>
      <c r="D145" s="250">
        <f t="shared" si="18"/>
        <v>0</v>
      </c>
      <c r="E145" s="282" t="e">
        <f t="shared" si="18"/>
        <v>#DIV/0!</v>
      </c>
      <c r="F145" s="242">
        <f t="shared" si="18"/>
        <v>-2500</v>
      </c>
      <c r="G145" s="288">
        <f t="shared" si="18"/>
        <v>-1</v>
      </c>
      <c r="H145" s="305"/>
    </row>
    <row r="146" spans="1:8" ht="18" customHeight="1">
      <c r="A146" s="268"/>
      <c r="B146" s="186"/>
      <c r="C146" s="228"/>
      <c r="D146" s="186"/>
      <c r="E146" s="228"/>
      <c r="F146" s="188"/>
      <c r="G146" s="230"/>
      <c r="H146" s="268"/>
    </row>
    <row r="147" spans="1:8" ht="18" customHeight="1">
      <c r="A147" s="265" t="str">
        <f>A94</f>
        <v>JAHRESERGEBNIS</v>
      </c>
      <c r="B147" s="249">
        <f>B94</f>
        <v>-2250</v>
      </c>
      <c r="C147" s="249"/>
      <c r="D147" s="250">
        <f>D94</f>
        <v>0</v>
      </c>
      <c r="E147" s="250"/>
      <c r="F147" s="242">
        <f>F94</f>
        <v>2250</v>
      </c>
      <c r="G147" s="251"/>
      <c r="H147" s="268"/>
    </row>
    <row r="148" spans="1:8" ht="18" customHeight="1" thickBot="1">
      <c r="A148" s="268"/>
      <c r="B148" s="186"/>
      <c r="C148" s="228"/>
      <c r="D148" s="186"/>
      <c r="E148" s="228"/>
      <c r="F148" s="186"/>
      <c r="G148" s="185"/>
      <c r="H148" s="268"/>
    </row>
    <row r="149" spans="1:8" ht="18" customHeight="1">
      <c r="A149" s="252" t="s">
        <v>91</v>
      </c>
      <c r="B149" s="289">
        <f>A111</f>
        <v>42863</v>
      </c>
      <c r="C149" s="290"/>
      <c r="D149" s="290"/>
      <c r="E149" s="290"/>
      <c r="F149" s="290"/>
      <c r="G149" s="291"/>
      <c r="H149" s="268"/>
    </row>
    <row r="150" spans="1:8" ht="18" customHeight="1" thickBot="1">
      <c r="A150" s="253" t="s">
        <v>90</v>
      </c>
      <c r="B150" s="292" t="str">
        <f>A114</f>
        <v>Mirjam Mieschendahl</v>
      </c>
      <c r="C150" s="293"/>
      <c r="D150" s="293"/>
      <c r="E150" s="293"/>
      <c r="F150" s="293"/>
      <c r="G150" s="294"/>
      <c r="H150" s="268"/>
    </row>
  </sheetData>
  <sheetProtection password="CAC9" sheet="1" selectLockedCells="1"/>
  <mergeCells count="31">
    <mergeCell ref="A1:H1"/>
    <mergeCell ref="B5:C5"/>
    <mergeCell ref="D5:E5"/>
    <mergeCell ref="F5:G5"/>
    <mergeCell ref="B2:H2"/>
    <mergeCell ref="B3:H3"/>
    <mergeCell ref="H53:H69"/>
    <mergeCell ref="H24:H25"/>
    <mergeCell ref="H72:H78"/>
    <mergeCell ref="A5:A6"/>
    <mergeCell ref="B105:G105"/>
    <mergeCell ref="B106:G106"/>
    <mergeCell ref="H16:H17"/>
    <mergeCell ref="H7:H13"/>
    <mergeCell ref="C111:E111"/>
    <mergeCell ref="C112:E112"/>
    <mergeCell ref="C114:E114"/>
    <mergeCell ref="B4:H4"/>
    <mergeCell ref="H20:H21"/>
    <mergeCell ref="H5:H6"/>
    <mergeCell ref="H81:H87"/>
    <mergeCell ref="H96:H101"/>
    <mergeCell ref="H28:H33"/>
    <mergeCell ref="H37:H50"/>
    <mergeCell ref="B149:G149"/>
    <mergeCell ref="B150:G150"/>
    <mergeCell ref="H127:H138"/>
    <mergeCell ref="C115:E115"/>
    <mergeCell ref="G118:H118"/>
    <mergeCell ref="A125:H125"/>
    <mergeCell ref="H140:H145"/>
  </mergeCells>
  <dataValidations count="7">
    <dataValidation type="textLength" operator="lessThanOrEqual" allowBlank="1" showInputMessage="1" showErrorMessage="1" promptTitle="Die Eingabe ist beschränkt!" prompt="Bitte nicht mehr als 230 Zeichen verwenden!" errorTitle="Ungültig" error="Die maximale Texteingabe wurde überschritten!" sqref="H7:H13 H72:H78">
      <formula1>230</formula1>
    </dataValidation>
    <dataValidation type="textLength" operator="lessThanOrEqual" allowBlank="1" showInputMessage="1" showErrorMessage="1" promptTitle="Die Eingabe ist beschränkt!" prompt="Bitte nicht mehr als 60 Zeichen verwenden!" errorTitle="Ungültig" error="Die maximale Texteingabe wurde überschritten!" sqref="H24:H25 H16:H18 H20:H22">
      <formula1>58</formula1>
    </dataValidation>
    <dataValidation type="textLength" operator="lessThanOrEqual" allowBlank="1" showInputMessage="1" showErrorMessage="1" promptTitle="Die Eingabe ist beschränkt!" prompt="Bitte nicht mehr als 260 Zeichen verwenden!" errorTitle="Ungültig" error="Die maximale Texteingabe wurde überschritten!" sqref="H81:H87 H28:H33">
      <formula1>260</formula1>
    </dataValidation>
    <dataValidation type="textLength" operator="lessThanOrEqual" allowBlank="1" showInputMessage="1" showErrorMessage="1" promptTitle="Die Eingabe ist beschränkt!" prompt="Bitte nicht mehr als 465 Zeichen verwenden!" errorTitle="Ungültig" error="Die maximale Texteingabe wurde überschritten!" sqref="H37:H50">
      <formula1>464</formula1>
    </dataValidation>
    <dataValidation type="textLength" operator="lessThanOrEqual" allowBlank="1" showInputMessage="1" showErrorMessage="1" promptTitle="Die Eingabe ist beschränkt!" prompt="Bitte nicht mehr als 580 Zeichen verwenden!" errorTitle="Ungültig" error="Die maximale Texteingabe wurde überschritten!" sqref="H53:H69">
      <formula1>580</formula1>
    </dataValidation>
    <dataValidation type="textLength" operator="lessThanOrEqual" allowBlank="1" showInputMessage="1" showErrorMessage="1" promptTitle="Die Eingabe ist beschränkt!" prompt="Bitte nicht mehr als 405 Zeichen verwenden!" errorTitle="Ungültig" error="Die maximale Texteingabe wurde überschritten!" sqref="H127">
      <formula1>405</formula1>
    </dataValidation>
    <dataValidation type="textLength" operator="lessThanOrEqual" allowBlank="1" showInputMessage="1" showErrorMessage="1" promptTitle="Die Eingabe ist beschränkt!" prompt="Bitte nicht mehr als 200 Zeichen verwenden!" errorTitle="Ungültig" error="Die maximale Texteingabe wurde überschritten!" sqref="H96:H101 H140:H145">
      <formula1>200</formula1>
    </dataValidation>
  </dataValidations>
  <printOptions/>
  <pageMargins left="0.03937007874015748" right="0" top="0.3937007874015748" bottom="0.3937007874015748" header="0.1968503937007874" footer="0.11811023622047245"/>
  <pageSetup fitToHeight="0" fitToWidth="1" horizontalDpi="600" verticalDpi="600" orientation="landscape" paperSize="9" scale="78"/>
  <rowBreaks count="4" manualBreakCount="4">
    <brk id="36" max="7" man="1"/>
    <brk id="70" max="255" man="1"/>
    <brk id="104" max="7" man="1"/>
    <brk id="121" max="7" man="1"/>
  </rowBreaks>
  <ignoredErrors>
    <ignoredError sqref="F13 F17 D50 D69 D78 D87 D89" formula="1"/>
    <ignoredError sqref="G50 G69 G78 G87 G91:G92 G13 G17 C26:E26 E17 G33 E35:G35 E13 C97 E97 G89" evalError="1"/>
    <ignoredError sqref="C50 C69 E69 C78 E78 C87 C89 E87 E89 C17:D17 C35 C33:E33 E50 C13 D13" evalError="1" formula="1"/>
    <ignoredError sqref="C13" evalError="1" formula="1" formulaRange="1"/>
    <ignoredError sqref="C100" formulaRange="1"/>
    <ignoredError sqref="D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Magistrat der Stadt Wien, MA 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Dobeiner Monika</dc:creator>
  <cp:keywords/>
  <dc:description/>
  <cp:lastModifiedBy>Ein Microsoft Office-Anwender</cp:lastModifiedBy>
  <cp:lastPrinted>2017-02-01T15:48:09Z</cp:lastPrinted>
  <dcterms:created xsi:type="dcterms:W3CDTF">2004-02-18T06:57:39Z</dcterms:created>
  <dcterms:modified xsi:type="dcterms:W3CDTF">2017-05-08T10:45:11Z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1872350179</vt:i4>
  </property>
  <property fmtid="{D5CDD505-2E9C-101B-9397-08002B2CF9AE}" pid="3" name="_NewReviewCycle">
    <vt:lpwstr/>
  </property>
  <property fmtid="{D5CDD505-2E9C-101B-9397-08002B2CF9AE}" pid="4" name="_EmailSubject">
    <vt:lpwstr>Raster</vt:lpwstr>
  </property>
  <property fmtid="{D5CDD505-2E9C-101B-9397-08002B2CF9AE}" pid="5" name="_AuthorEmail">
    <vt:lpwstr>eva.westermayer@wien.gv.at</vt:lpwstr>
  </property>
  <property fmtid="{D5CDD505-2E9C-101B-9397-08002B2CF9AE}" pid="6" name="_AuthorEmailDisplayName">
    <vt:lpwstr>Westermayer Eva</vt:lpwstr>
  </property>
  <property fmtid="{D5CDD505-2E9C-101B-9397-08002B2CF9AE}" pid="7" name="_PreviousAdHocReviewCycleID">
    <vt:i4>1109307261</vt:i4>
  </property>
  <property fmtid="{D5CDD505-2E9C-101B-9397-08002B2CF9AE}" pid="8" name="_ReviewingToolsShownOnce">
    <vt:lpwstr/>
  </property>
</Properties>
</file>